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250" tabRatio="877" firstSheet="13" activeTab="13"/>
  </bookViews>
  <sheets>
    <sheet name="АПКР-ЦВ и ЦБ" sheetId="1" state="hidden" r:id="rId1"/>
    <sheet name="АПКР-ЛСРВ" sheetId="2" state="hidden" r:id="rId2"/>
    <sheet name="АПКР-ЈИ" sheetId="3" state="hidden" r:id="rId3"/>
    <sheet name="АПКР-МРБ и МО" sheetId="4" state="hidden" r:id="rId4"/>
    <sheet name="АПКР-Б" sheetId="5" state="hidden" r:id="rId5"/>
    <sheet name="АПКР-ДТД" sheetId="6" state="hidden" r:id="rId6"/>
    <sheet name="АПКР-ПМК" sheetId="7" state="hidden" r:id="rId7"/>
    <sheet name="АПКР-ПСО" sheetId="8" state="hidden" r:id="rId8"/>
    <sheet name="АПКР-ПДО" sheetId="9" state="hidden" r:id="rId9"/>
    <sheet name="АПКР-УИФ" sheetId="10" state="hidden" r:id="rId10"/>
    <sheet name="АПКР-ОП" sheetId="11" state="hidden" r:id="rId11"/>
    <sheet name="АПКР-Вонбилансно" sheetId="12" state="hidden" r:id="rId12"/>
    <sheet name="АПКР-Вкупно" sheetId="13" state="hidden" r:id="rId13"/>
    <sheet name="АК" sheetId="14" r:id="rId14"/>
  </sheets>
  <calcPr calcId="152511"/>
  <customWorkbookViews>
    <customWorkbookView name="Blagica - Personal View" guid="{3C706205-6018-4044-BBE4-FDD57464BCA8}" mergeInterval="0" personalView="1" maximized="1" windowWidth="1916" windowHeight="855" tabRatio="877" activeSheetId="14"/>
    <customWorkbookView name="Arian Limani - Personal View" guid="{A6DB0F7F-8F28-4753-AA02-41AEBC54A2C5}" mergeInterval="0" personalView="1" maximized="1" xWindow="-8" yWindow="-8" windowWidth="1936" windowHeight="1176" tabRatio="877" activeSheetId="14" showComments="commIndAndComment"/>
  </customWorkbookViews>
</workbook>
</file>

<file path=xl/calcChain.xml><?xml version="1.0" encoding="utf-8"?>
<calcChain xmlns="http://schemas.openxmlformats.org/spreadsheetml/2006/main">
  <c r="M76" i="11" l="1"/>
  <c r="L76" i="11"/>
  <c r="J76" i="11"/>
  <c r="Q75" i="11"/>
  <c r="P75" i="11"/>
  <c r="Q74" i="11"/>
  <c r="P74" i="11"/>
  <c r="Q73" i="11"/>
  <c r="P73" i="11"/>
  <c r="Q72" i="11"/>
  <c r="P72" i="11"/>
  <c r="Q71" i="11"/>
  <c r="P71" i="11"/>
  <c r="Q70" i="11"/>
  <c r="P70" i="11"/>
  <c r="F69" i="11"/>
  <c r="K75" i="11"/>
  <c r="O75" i="11" s="1"/>
  <c r="F68" i="11"/>
  <c r="F67" i="11"/>
  <c r="F66" i="11"/>
  <c r="E65" i="11"/>
  <c r="D65" i="11"/>
  <c r="Q64" i="11"/>
  <c r="P64" i="11"/>
  <c r="Q63" i="11"/>
  <c r="P63" i="11"/>
  <c r="Q62" i="11"/>
  <c r="P62" i="11"/>
  <c r="Q61" i="11"/>
  <c r="P61" i="11"/>
  <c r="Q60" i="11"/>
  <c r="P60" i="11"/>
  <c r="F59" i="11"/>
  <c r="K64" i="11"/>
  <c r="O64" i="11" s="1"/>
  <c r="F58" i="11"/>
  <c r="F57" i="11"/>
  <c r="F56" i="11"/>
  <c r="E55" i="11"/>
  <c r="D55" i="11"/>
  <c r="Q54" i="11"/>
  <c r="P54" i="11"/>
  <c r="Q53" i="11"/>
  <c r="P53" i="11"/>
  <c r="Q52" i="11"/>
  <c r="P52" i="11"/>
  <c r="Q51" i="11"/>
  <c r="P51" i="11"/>
  <c r="Q50" i="11"/>
  <c r="P50" i="11"/>
  <c r="F49" i="11"/>
  <c r="K54" i="11"/>
  <c r="O54" i="11" s="1"/>
  <c r="F48" i="11"/>
  <c r="F47" i="11"/>
  <c r="E46" i="11"/>
  <c r="D46" i="11"/>
  <c r="Q45" i="11"/>
  <c r="P45" i="11"/>
  <c r="Q44" i="11"/>
  <c r="P44" i="11"/>
  <c r="Q43" i="11"/>
  <c r="P43" i="11"/>
  <c r="R43" i="11" s="1"/>
  <c r="Q42" i="11"/>
  <c r="P42" i="11"/>
  <c r="K45" i="11"/>
  <c r="O45" i="11" s="1"/>
  <c r="F41" i="11"/>
  <c r="F40" i="11"/>
  <c r="F39" i="11"/>
  <c r="E38" i="11"/>
  <c r="D38" i="11"/>
  <c r="Q37" i="11"/>
  <c r="P37" i="11"/>
  <c r="Q36" i="11"/>
  <c r="P36" i="11"/>
  <c r="Q35" i="11"/>
  <c r="P35" i="11"/>
  <c r="Q34" i="11"/>
  <c r="P34" i="11"/>
  <c r="F33" i="11"/>
  <c r="K37" i="11"/>
  <c r="F32" i="11"/>
  <c r="F31" i="11"/>
  <c r="E30" i="11"/>
  <c r="D30" i="11"/>
  <c r="Q29" i="11"/>
  <c r="P29" i="11"/>
  <c r="Q28" i="11"/>
  <c r="P28" i="11"/>
  <c r="Q27" i="11"/>
  <c r="P27" i="11"/>
  <c r="R27" i="11" s="1"/>
  <c r="F26" i="11"/>
  <c r="K29" i="11"/>
  <c r="O29" i="11" s="1"/>
  <c r="F25" i="11"/>
  <c r="F24" i="11"/>
  <c r="E23" i="11"/>
  <c r="D23" i="11"/>
  <c r="F21" i="11"/>
  <c r="F20" i="11"/>
  <c r="F19" i="11"/>
  <c r="E18" i="11"/>
  <c r="D18" i="11"/>
  <c r="F16" i="11"/>
  <c r="H16" i="11" s="1"/>
  <c r="F15" i="11"/>
  <c r="H15" i="11" s="1"/>
  <c r="F14" i="11"/>
  <c r="H14" i="11" s="1"/>
  <c r="F13" i="11"/>
  <c r="H13" i="11" s="1"/>
  <c r="E12" i="11"/>
  <c r="E10" i="11" s="1"/>
  <c r="D12" i="11"/>
  <c r="F11" i="11"/>
  <c r="M76" i="10"/>
  <c r="L76" i="10"/>
  <c r="J76" i="10"/>
  <c r="Q75" i="10"/>
  <c r="P75" i="10"/>
  <c r="Q74" i="10"/>
  <c r="P74" i="10"/>
  <c r="Q73" i="10"/>
  <c r="P73" i="10"/>
  <c r="Q72" i="10"/>
  <c r="P72" i="10"/>
  <c r="Q71" i="10"/>
  <c r="P71" i="10"/>
  <c r="Q70" i="10"/>
  <c r="P70" i="10"/>
  <c r="F69" i="10"/>
  <c r="K75" i="10"/>
  <c r="O75" i="10" s="1"/>
  <c r="F68" i="10"/>
  <c r="F67" i="10"/>
  <c r="F66" i="10"/>
  <c r="E65" i="10"/>
  <c r="D65" i="10"/>
  <c r="Q64" i="10"/>
  <c r="P64" i="10"/>
  <c r="Q63" i="10"/>
  <c r="P63" i="10"/>
  <c r="Q62" i="10"/>
  <c r="P62" i="10"/>
  <c r="Q61" i="10"/>
  <c r="P61" i="10"/>
  <c r="Q60" i="10"/>
  <c r="P60" i="10"/>
  <c r="F59" i="10"/>
  <c r="K64" i="10"/>
  <c r="O64" i="10" s="1"/>
  <c r="F58" i="10"/>
  <c r="F57" i="10"/>
  <c r="F56" i="10"/>
  <c r="E55" i="10"/>
  <c r="D55" i="10"/>
  <c r="Q54" i="10"/>
  <c r="P54" i="10"/>
  <c r="Q53" i="10"/>
  <c r="P53" i="10"/>
  <c r="Q52" i="10"/>
  <c r="P52" i="10"/>
  <c r="Q51" i="10"/>
  <c r="P51" i="10"/>
  <c r="Q50" i="10"/>
  <c r="P50" i="10"/>
  <c r="F49" i="10"/>
  <c r="K54" i="10"/>
  <c r="O54" i="10" s="1"/>
  <c r="F48" i="10"/>
  <c r="F47" i="10"/>
  <c r="E46" i="10"/>
  <c r="D46" i="10"/>
  <c r="Q45" i="10"/>
  <c r="P45" i="10"/>
  <c r="Q44" i="10"/>
  <c r="P44" i="10"/>
  <c r="Q43" i="10"/>
  <c r="P43" i="10"/>
  <c r="Q42" i="10"/>
  <c r="P42" i="10"/>
  <c r="K45" i="10"/>
  <c r="O45" i="10" s="1"/>
  <c r="F41" i="10"/>
  <c r="F40" i="10"/>
  <c r="F39" i="10"/>
  <c r="E38" i="10"/>
  <c r="D38" i="10"/>
  <c r="Q37" i="10"/>
  <c r="P37" i="10"/>
  <c r="Q36" i="10"/>
  <c r="P36" i="10"/>
  <c r="Q35" i="10"/>
  <c r="P35" i="10"/>
  <c r="Q34" i="10"/>
  <c r="P34" i="10"/>
  <c r="F33" i="10"/>
  <c r="K37" i="10"/>
  <c r="F32" i="10"/>
  <c r="F31" i="10"/>
  <c r="E30" i="10"/>
  <c r="D30" i="10"/>
  <c r="Q29" i="10"/>
  <c r="P29" i="10"/>
  <c r="Q28" i="10"/>
  <c r="P28" i="10"/>
  <c r="Q27" i="10"/>
  <c r="P27" i="10"/>
  <c r="F26" i="10"/>
  <c r="K29" i="10"/>
  <c r="O29" i="10" s="1"/>
  <c r="F25" i="10"/>
  <c r="F24" i="10"/>
  <c r="E23" i="10"/>
  <c r="D23" i="10"/>
  <c r="F21" i="10"/>
  <c r="F20" i="10"/>
  <c r="F19" i="10"/>
  <c r="E18" i="10"/>
  <c r="D18" i="10"/>
  <c r="F16" i="10"/>
  <c r="H16" i="10" s="1"/>
  <c r="F15" i="10"/>
  <c r="H15" i="10" s="1"/>
  <c r="F14" i="10"/>
  <c r="H14" i="10" s="1"/>
  <c r="F13" i="10"/>
  <c r="H13" i="10" s="1"/>
  <c r="E12" i="10"/>
  <c r="E10" i="10" s="1"/>
  <c r="D12" i="10"/>
  <c r="D10" i="10" s="1"/>
  <c r="F11" i="10"/>
  <c r="M76" i="9"/>
  <c r="L76" i="9"/>
  <c r="J76" i="9"/>
  <c r="Q75" i="9"/>
  <c r="P75" i="9"/>
  <c r="Q74" i="9"/>
  <c r="P74" i="9"/>
  <c r="Q73" i="9"/>
  <c r="P73" i="9"/>
  <c r="Q72" i="9"/>
  <c r="P72" i="9"/>
  <c r="Q71" i="9"/>
  <c r="P71" i="9"/>
  <c r="Q70" i="9"/>
  <c r="P70" i="9"/>
  <c r="F69" i="9"/>
  <c r="K75" i="9"/>
  <c r="O75" i="9" s="1"/>
  <c r="F68" i="9"/>
  <c r="F67" i="9"/>
  <c r="F66" i="9"/>
  <c r="E65" i="9"/>
  <c r="D65" i="9"/>
  <c r="Q64" i="9"/>
  <c r="P64" i="9"/>
  <c r="Q63" i="9"/>
  <c r="P63" i="9"/>
  <c r="Q62" i="9"/>
  <c r="P62" i="9"/>
  <c r="Q61" i="9"/>
  <c r="P61" i="9"/>
  <c r="Q60" i="9"/>
  <c r="P60" i="9"/>
  <c r="F59" i="9"/>
  <c r="K64" i="9"/>
  <c r="O64" i="9" s="1"/>
  <c r="F58" i="9"/>
  <c r="F57" i="9"/>
  <c r="F56" i="9"/>
  <c r="E55" i="9"/>
  <c r="D55" i="9"/>
  <c r="Q54" i="9"/>
  <c r="P54" i="9"/>
  <c r="Q53" i="9"/>
  <c r="P53" i="9"/>
  <c r="Q52" i="9"/>
  <c r="P52" i="9"/>
  <c r="Q51" i="9"/>
  <c r="P51" i="9"/>
  <c r="Q50" i="9"/>
  <c r="P50" i="9"/>
  <c r="F49" i="9"/>
  <c r="K54" i="9"/>
  <c r="O54" i="9" s="1"/>
  <c r="F48" i="9"/>
  <c r="F47" i="9"/>
  <c r="E46" i="9"/>
  <c r="D46" i="9"/>
  <c r="Q45" i="9"/>
  <c r="P45" i="9"/>
  <c r="Q44" i="9"/>
  <c r="P44" i="9"/>
  <c r="Q43" i="9"/>
  <c r="P43" i="9"/>
  <c r="Q42" i="9"/>
  <c r="P42" i="9"/>
  <c r="K45" i="9"/>
  <c r="O45" i="9" s="1"/>
  <c r="F41" i="9"/>
  <c r="F40" i="9"/>
  <c r="F39" i="9"/>
  <c r="E38" i="9"/>
  <c r="D38" i="9"/>
  <c r="Q37" i="9"/>
  <c r="P37" i="9"/>
  <c r="Q36" i="9"/>
  <c r="P36" i="9"/>
  <c r="Q35" i="9"/>
  <c r="P35" i="9"/>
  <c r="Q34" i="9"/>
  <c r="P34" i="9"/>
  <c r="F33" i="9"/>
  <c r="K37" i="9"/>
  <c r="F32" i="9"/>
  <c r="F31" i="9"/>
  <c r="E30" i="9"/>
  <c r="D30" i="9"/>
  <c r="Q29" i="9"/>
  <c r="P29" i="9"/>
  <c r="Q28" i="9"/>
  <c r="P28" i="9"/>
  <c r="Q27" i="9"/>
  <c r="P27" i="9"/>
  <c r="F26" i="9"/>
  <c r="K29" i="9"/>
  <c r="O29" i="9" s="1"/>
  <c r="F25" i="9"/>
  <c r="F24" i="9"/>
  <c r="E23" i="9"/>
  <c r="D23" i="9"/>
  <c r="F21" i="9"/>
  <c r="F20" i="9"/>
  <c r="F19" i="9"/>
  <c r="E18" i="9"/>
  <c r="D18" i="9"/>
  <c r="F16" i="9"/>
  <c r="H16" i="9" s="1"/>
  <c r="F15" i="9"/>
  <c r="H15" i="9" s="1"/>
  <c r="F14" i="9"/>
  <c r="H14" i="9" s="1"/>
  <c r="F13" i="9"/>
  <c r="H13" i="9" s="1"/>
  <c r="E12" i="9"/>
  <c r="E10" i="9" s="1"/>
  <c r="D12" i="9"/>
  <c r="D10" i="9" s="1"/>
  <c r="F11" i="9"/>
  <c r="M76" i="8"/>
  <c r="L76" i="8"/>
  <c r="J76" i="8"/>
  <c r="Q75" i="8"/>
  <c r="P75" i="8"/>
  <c r="Q74" i="8"/>
  <c r="P74" i="8"/>
  <c r="Q73" i="8"/>
  <c r="P73" i="8"/>
  <c r="Q72" i="8"/>
  <c r="P72" i="8"/>
  <c r="Q71" i="8"/>
  <c r="P71" i="8"/>
  <c r="Q70" i="8"/>
  <c r="P70" i="8"/>
  <c r="F69" i="8"/>
  <c r="K75" i="8"/>
  <c r="O75" i="8" s="1"/>
  <c r="F68" i="8"/>
  <c r="F67" i="8"/>
  <c r="F66" i="8"/>
  <c r="E65" i="8"/>
  <c r="D65" i="8"/>
  <c r="Q64" i="8"/>
  <c r="P64" i="8"/>
  <c r="Q63" i="8"/>
  <c r="P63" i="8"/>
  <c r="Q62" i="8"/>
  <c r="P62" i="8"/>
  <c r="Q61" i="8"/>
  <c r="P61" i="8"/>
  <c r="Q60" i="8"/>
  <c r="P60" i="8"/>
  <c r="F59" i="8"/>
  <c r="K64" i="8"/>
  <c r="O64" i="8" s="1"/>
  <c r="F58" i="8"/>
  <c r="F57" i="8"/>
  <c r="F56" i="8"/>
  <c r="E55" i="8"/>
  <c r="D55" i="8"/>
  <c r="Q54" i="8"/>
  <c r="P54" i="8"/>
  <c r="Q53" i="8"/>
  <c r="P53" i="8"/>
  <c r="Q52" i="8"/>
  <c r="P52" i="8"/>
  <c r="Q51" i="8"/>
  <c r="P51" i="8"/>
  <c r="Q50" i="8"/>
  <c r="P50" i="8"/>
  <c r="F49" i="8"/>
  <c r="K54" i="8"/>
  <c r="O54" i="8" s="1"/>
  <c r="F48" i="8"/>
  <c r="F47" i="8"/>
  <c r="E46" i="8"/>
  <c r="D46" i="8"/>
  <c r="Q45" i="8"/>
  <c r="P45" i="8"/>
  <c r="Q44" i="8"/>
  <c r="P44" i="8"/>
  <c r="Q43" i="8"/>
  <c r="P43" i="8"/>
  <c r="Q42" i="8"/>
  <c r="P42" i="8"/>
  <c r="K45" i="8"/>
  <c r="O45" i="8" s="1"/>
  <c r="F41" i="8"/>
  <c r="F40" i="8"/>
  <c r="F39" i="8"/>
  <c r="E38" i="8"/>
  <c r="D38" i="8"/>
  <c r="Q37" i="8"/>
  <c r="P37" i="8"/>
  <c r="Q36" i="8"/>
  <c r="P36" i="8"/>
  <c r="Q35" i="8"/>
  <c r="P35" i="8"/>
  <c r="Q34" i="8"/>
  <c r="P34" i="8"/>
  <c r="F33" i="8"/>
  <c r="K37" i="8"/>
  <c r="F32" i="8"/>
  <c r="F31" i="8"/>
  <c r="E30" i="8"/>
  <c r="D30" i="8"/>
  <c r="Q29" i="8"/>
  <c r="P29" i="8"/>
  <c r="Q28" i="8"/>
  <c r="P28" i="8"/>
  <c r="Q27" i="8"/>
  <c r="P27" i="8"/>
  <c r="F26" i="8"/>
  <c r="K29" i="8"/>
  <c r="O29" i="8" s="1"/>
  <c r="F25" i="8"/>
  <c r="F24" i="8"/>
  <c r="E23" i="8"/>
  <c r="D23" i="8"/>
  <c r="F21" i="8"/>
  <c r="F20" i="8"/>
  <c r="F19" i="8"/>
  <c r="E18" i="8"/>
  <c r="D18" i="8"/>
  <c r="F16" i="8"/>
  <c r="H16" i="8" s="1"/>
  <c r="F15" i="8"/>
  <c r="H15" i="8" s="1"/>
  <c r="F14" i="8"/>
  <c r="H14" i="8" s="1"/>
  <c r="F13" i="8"/>
  <c r="H13" i="8" s="1"/>
  <c r="E12" i="8"/>
  <c r="E10" i="8" s="1"/>
  <c r="D12" i="8"/>
  <c r="D10" i="8" s="1"/>
  <c r="F11" i="8"/>
  <c r="M76" i="7"/>
  <c r="L76" i="7"/>
  <c r="J76" i="7"/>
  <c r="Q75" i="7"/>
  <c r="P75" i="7"/>
  <c r="Q74" i="7"/>
  <c r="P74" i="7"/>
  <c r="Q73" i="7"/>
  <c r="P73" i="7"/>
  <c r="Q72" i="7"/>
  <c r="P72" i="7"/>
  <c r="Q71" i="7"/>
  <c r="P71" i="7"/>
  <c r="Q70" i="7"/>
  <c r="P70" i="7"/>
  <c r="F69" i="7"/>
  <c r="K75" i="7"/>
  <c r="O75" i="7" s="1"/>
  <c r="F68" i="7"/>
  <c r="F67" i="7"/>
  <c r="F66" i="7"/>
  <c r="E65" i="7"/>
  <c r="D65" i="7"/>
  <c r="Q64" i="7"/>
  <c r="P64" i="7"/>
  <c r="Q63" i="7"/>
  <c r="P63" i="7"/>
  <c r="Q62" i="7"/>
  <c r="P62" i="7"/>
  <c r="Q61" i="7"/>
  <c r="P61" i="7"/>
  <c r="Q60" i="7"/>
  <c r="P60" i="7"/>
  <c r="F59" i="7"/>
  <c r="K64" i="7"/>
  <c r="O64" i="7" s="1"/>
  <c r="F58" i="7"/>
  <c r="F57" i="7"/>
  <c r="F56" i="7"/>
  <c r="E55" i="7"/>
  <c r="D55" i="7"/>
  <c r="Q54" i="7"/>
  <c r="P54" i="7"/>
  <c r="Q53" i="7"/>
  <c r="P53" i="7"/>
  <c r="Q52" i="7"/>
  <c r="P52" i="7"/>
  <c r="Q51" i="7"/>
  <c r="P51" i="7"/>
  <c r="Q50" i="7"/>
  <c r="P50" i="7"/>
  <c r="F49" i="7"/>
  <c r="K54" i="7"/>
  <c r="O54" i="7" s="1"/>
  <c r="F48" i="7"/>
  <c r="F47" i="7"/>
  <c r="E46" i="7"/>
  <c r="D46" i="7"/>
  <c r="Q45" i="7"/>
  <c r="P45" i="7"/>
  <c r="Q44" i="7"/>
  <c r="P44" i="7"/>
  <c r="Q43" i="7"/>
  <c r="P43" i="7"/>
  <c r="Q42" i="7"/>
  <c r="P42" i="7"/>
  <c r="K45" i="7"/>
  <c r="O45" i="7" s="1"/>
  <c r="F41" i="7"/>
  <c r="F40" i="7"/>
  <c r="F39" i="7"/>
  <c r="E38" i="7"/>
  <c r="D38" i="7"/>
  <c r="Q37" i="7"/>
  <c r="P37" i="7"/>
  <c r="Q36" i="7"/>
  <c r="P36" i="7"/>
  <c r="Q35" i="7"/>
  <c r="P35" i="7"/>
  <c r="Q34" i="7"/>
  <c r="P34" i="7"/>
  <c r="F33" i="7"/>
  <c r="K37" i="7"/>
  <c r="F32" i="7"/>
  <c r="F31" i="7"/>
  <c r="E30" i="7"/>
  <c r="D30" i="7"/>
  <c r="Q29" i="7"/>
  <c r="P29" i="7"/>
  <c r="Q28" i="7"/>
  <c r="P28" i="7"/>
  <c r="Q27" i="7"/>
  <c r="P27" i="7"/>
  <c r="F26" i="7"/>
  <c r="K29" i="7"/>
  <c r="O29" i="7" s="1"/>
  <c r="F25" i="7"/>
  <c r="F24" i="7"/>
  <c r="E23" i="7"/>
  <c r="D23" i="7"/>
  <c r="F21" i="7"/>
  <c r="F20" i="7"/>
  <c r="F19" i="7"/>
  <c r="E18" i="7"/>
  <c r="D18" i="7"/>
  <c r="F16" i="7"/>
  <c r="H16" i="7" s="1"/>
  <c r="F15" i="7"/>
  <c r="H15" i="7" s="1"/>
  <c r="F14" i="7"/>
  <c r="H14" i="7" s="1"/>
  <c r="F13" i="7"/>
  <c r="H13" i="7" s="1"/>
  <c r="E12" i="7"/>
  <c r="E10" i="7" s="1"/>
  <c r="D12" i="7"/>
  <c r="D10" i="7" s="1"/>
  <c r="F11" i="7"/>
  <c r="M76" i="6"/>
  <c r="L76" i="6"/>
  <c r="J76" i="6"/>
  <c r="Q75" i="6"/>
  <c r="P75" i="6"/>
  <c r="Q74" i="6"/>
  <c r="P74" i="6"/>
  <c r="Q73" i="6"/>
  <c r="P73" i="6"/>
  <c r="Q72" i="6"/>
  <c r="P72" i="6"/>
  <c r="Q71" i="6"/>
  <c r="P71" i="6"/>
  <c r="Q70" i="6"/>
  <c r="P70" i="6"/>
  <c r="F69" i="6"/>
  <c r="K75" i="6"/>
  <c r="O75" i="6" s="1"/>
  <c r="F68" i="6"/>
  <c r="F67" i="6"/>
  <c r="F66" i="6"/>
  <c r="E65" i="6"/>
  <c r="D65" i="6"/>
  <c r="Q64" i="6"/>
  <c r="P64" i="6"/>
  <c r="Q63" i="6"/>
  <c r="P63" i="6"/>
  <c r="Q62" i="6"/>
  <c r="P62" i="6"/>
  <c r="Q61" i="6"/>
  <c r="P61" i="6"/>
  <c r="Q60" i="6"/>
  <c r="P60" i="6"/>
  <c r="F59" i="6"/>
  <c r="K64" i="6"/>
  <c r="O64" i="6" s="1"/>
  <c r="F58" i="6"/>
  <c r="F57" i="6"/>
  <c r="F56" i="6"/>
  <c r="E55" i="6"/>
  <c r="D55" i="6"/>
  <c r="Q54" i="6"/>
  <c r="P54" i="6"/>
  <c r="Q53" i="6"/>
  <c r="P53" i="6"/>
  <c r="Q52" i="6"/>
  <c r="P52" i="6"/>
  <c r="Q51" i="6"/>
  <c r="P51" i="6"/>
  <c r="Q50" i="6"/>
  <c r="P50" i="6"/>
  <c r="F49" i="6"/>
  <c r="K54" i="6"/>
  <c r="O54" i="6" s="1"/>
  <c r="F48" i="6"/>
  <c r="F47" i="6"/>
  <c r="E46" i="6"/>
  <c r="D46" i="6"/>
  <c r="Q45" i="6"/>
  <c r="P45" i="6"/>
  <c r="Q44" i="6"/>
  <c r="P44" i="6"/>
  <c r="Q43" i="6"/>
  <c r="P43" i="6"/>
  <c r="Q42" i="6"/>
  <c r="P42" i="6"/>
  <c r="K45" i="6"/>
  <c r="O45" i="6" s="1"/>
  <c r="F41" i="6"/>
  <c r="F40" i="6"/>
  <c r="F39" i="6"/>
  <c r="E38" i="6"/>
  <c r="D38" i="6"/>
  <c r="Q37" i="6"/>
  <c r="P37" i="6"/>
  <c r="Q36" i="6"/>
  <c r="P36" i="6"/>
  <c r="Q35" i="6"/>
  <c r="P35" i="6"/>
  <c r="Q34" i="6"/>
  <c r="P34" i="6"/>
  <c r="F33" i="6"/>
  <c r="K37" i="6"/>
  <c r="F32" i="6"/>
  <c r="F31" i="6"/>
  <c r="E30" i="6"/>
  <c r="D30" i="6"/>
  <c r="Q29" i="6"/>
  <c r="P29" i="6"/>
  <c r="Q28" i="6"/>
  <c r="P28" i="6"/>
  <c r="Q27" i="6"/>
  <c r="P27" i="6"/>
  <c r="F26" i="6"/>
  <c r="K29" i="6"/>
  <c r="O29" i="6" s="1"/>
  <c r="F25" i="6"/>
  <c r="F24" i="6"/>
  <c r="E23" i="6"/>
  <c r="D23" i="6"/>
  <c r="F21" i="6"/>
  <c r="F20" i="6"/>
  <c r="F19" i="6"/>
  <c r="E18" i="6"/>
  <c r="D18" i="6"/>
  <c r="F16" i="6"/>
  <c r="H16" i="6" s="1"/>
  <c r="F15" i="6"/>
  <c r="H15" i="6" s="1"/>
  <c r="F14" i="6"/>
  <c r="H14" i="6" s="1"/>
  <c r="F13" i="6"/>
  <c r="H13" i="6" s="1"/>
  <c r="E12" i="6"/>
  <c r="E10" i="6" s="1"/>
  <c r="D12" i="6"/>
  <c r="F11" i="6"/>
  <c r="M76" i="5"/>
  <c r="L76" i="5"/>
  <c r="J76" i="5"/>
  <c r="Q75" i="5"/>
  <c r="P75" i="5"/>
  <c r="Q74" i="5"/>
  <c r="P74" i="5"/>
  <c r="Q73" i="5"/>
  <c r="P73" i="5"/>
  <c r="Q72" i="5"/>
  <c r="P72" i="5"/>
  <c r="Q71" i="5"/>
  <c r="P71" i="5"/>
  <c r="Q70" i="5"/>
  <c r="P70" i="5"/>
  <c r="F69" i="5"/>
  <c r="K75" i="5"/>
  <c r="O75" i="5" s="1"/>
  <c r="F68" i="5"/>
  <c r="F67" i="5"/>
  <c r="F66" i="5"/>
  <c r="E65" i="5"/>
  <c r="D65" i="5"/>
  <c r="Q64" i="5"/>
  <c r="P64" i="5"/>
  <c r="K64" i="5"/>
  <c r="O64" i="5" s="1"/>
  <c r="Q63" i="5"/>
  <c r="P63" i="5"/>
  <c r="Q62" i="5"/>
  <c r="P62" i="5"/>
  <c r="Q61" i="5"/>
  <c r="P61" i="5"/>
  <c r="Q60" i="5"/>
  <c r="P60" i="5"/>
  <c r="F59" i="5"/>
  <c r="F58" i="5"/>
  <c r="F57" i="5"/>
  <c r="F56" i="5"/>
  <c r="E55" i="5"/>
  <c r="D55" i="5"/>
  <c r="Q54" i="5"/>
  <c r="P54" i="5"/>
  <c r="Q53" i="5"/>
  <c r="P53" i="5"/>
  <c r="Q52" i="5"/>
  <c r="P52" i="5"/>
  <c r="Q51" i="5"/>
  <c r="P51" i="5"/>
  <c r="Q50" i="5"/>
  <c r="P50" i="5"/>
  <c r="F49" i="5"/>
  <c r="K54" i="5"/>
  <c r="O54" i="5" s="1"/>
  <c r="F48" i="5"/>
  <c r="F47" i="5"/>
  <c r="E46" i="5"/>
  <c r="D46" i="5"/>
  <c r="Q45" i="5"/>
  <c r="P45" i="5"/>
  <c r="Q44" i="5"/>
  <c r="P44" i="5"/>
  <c r="Q43" i="5"/>
  <c r="P43" i="5"/>
  <c r="Q42" i="5"/>
  <c r="P42" i="5"/>
  <c r="K45" i="5"/>
  <c r="O45" i="5" s="1"/>
  <c r="F41" i="5"/>
  <c r="F40" i="5"/>
  <c r="F39" i="5"/>
  <c r="E38" i="5"/>
  <c r="D38" i="5"/>
  <c r="Q37" i="5"/>
  <c r="P37" i="5"/>
  <c r="Q36" i="5"/>
  <c r="P36" i="5"/>
  <c r="Q35" i="5"/>
  <c r="P35" i="5"/>
  <c r="Q34" i="5"/>
  <c r="P34" i="5"/>
  <c r="F33" i="5"/>
  <c r="K37" i="5"/>
  <c r="F32" i="5"/>
  <c r="F31" i="5"/>
  <c r="E30" i="5"/>
  <c r="D30" i="5"/>
  <c r="Q29" i="5"/>
  <c r="P29" i="5"/>
  <c r="Q28" i="5"/>
  <c r="P28" i="5"/>
  <c r="Q27" i="5"/>
  <c r="P27" i="5"/>
  <c r="F26" i="5"/>
  <c r="K29" i="5"/>
  <c r="O29" i="5" s="1"/>
  <c r="F25" i="5"/>
  <c r="F24" i="5"/>
  <c r="E23" i="5"/>
  <c r="D23" i="5"/>
  <c r="F21" i="5"/>
  <c r="F20" i="5"/>
  <c r="F19" i="5"/>
  <c r="E18" i="5"/>
  <c r="D18" i="5"/>
  <c r="F16" i="5"/>
  <c r="H16" i="5" s="1"/>
  <c r="F15" i="5"/>
  <c r="H15" i="5" s="1"/>
  <c r="F14" i="5"/>
  <c r="H14" i="5" s="1"/>
  <c r="F13" i="5"/>
  <c r="H13" i="5" s="1"/>
  <c r="E12" i="5"/>
  <c r="E10" i="5" s="1"/>
  <c r="D12" i="5"/>
  <c r="D10" i="5" s="1"/>
  <c r="F11" i="5"/>
  <c r="M76" i="4"/>
  <c r="L76" i="4"/>
  <c r="J76" i="4"/>
  <c r="Q75" i="4"/>
  <c r="P75" i="4"/>
  <c r="Q74" i="4"/>
  <c r="P74" i="4"/>
  <c r="Q73" i="4"/>
  <c r="P73" i="4"/>
  <c r="Q72" i="4"/>
  <c r="P72" i="4"/>
  <c r="Q71" i="4"/>
  <c r="P71" i="4"/>
  <c r="Q70" i="4"/>
  <c r="P70" i="4"/>
  <c r="F69" i="4"/>
  <c r="K75" i="4"/>
  <c r="O75" i="4" s="1"/>
  <c r="F68" i="4"/>
  <c r="F67" i="4"/>
  <c r="F66" i="4"/>
  <c r="E65" i="4"/>
  <c r="D65" i="4"/>
  <c r="Q64" i="4"/>
  <c r="P64" i="4"/>
  <c r="Q63" i="4"/>
  <c r="P63" i="4"/>
  <c r="Q62" i="4"/>
  <c r="P62" i="4"/>
  <c r="Q61" i="4"/>
  <c r="P61" i="4"/>
  <c r="Q60" i="4"/>
  <c r="P60" i="4"/>
  <c r="F59" i="4"/>
  <c r="K64" i="4"/>
  <c r="O64" i="4" s="1"/>
  <c r="F58" i="4"/>
  <c r="F57" i="4"/>
  <c r="F56" i="4"/>
  <c r="E55" i="4"/>
  <c r="D55" i="4"/>
  <c r="Q54" i="4"/>
  <c r="P54" i="4"/>
  <c r="Q53" i="4"/>
  <c r="P53" i="4"/>
  <c r="Q52" i="4"/>
  <c r="P52" i="4"/>
  <c r="Q51" i="4"/>
  <c r="P51" i="4"/>
  <c r="Q50" i="4"/>
  <c r="P50" i="4"/>
  <c r="F49" i="4"/>
  <c r="K54" i="4"/>
  <c r="O54" i="4" s="1"/>
  <c r="F48" i="4"/>
  <c r="F47" i="4"/>
  <c r="E46" i="4"/>
  <c r="D46" i="4"/>
  <c r="Q45" i="4"/>
  <c r="P45" i="4"/>
  <c r="Q44" i="4"/>
  <c r="P44" i="4"/>
  <c r="Q43" i="4"/>
  <c r="P43" i="4"/>
  <c r="Q42" i="4"/>
  <c r="P42" i="4"/>
  <c r="K45" i="4"/>
  <c r="O45" i="4" s="1"/>
  <c r="F41" i="4"/>
  <c r="F40" i="4"/>
  <c r="F39" i="4"/>
  <c r="E38" i="4"/>
  <c r="D38" i="4"/>
  <c r="Q37" i="4"/>
  <c r="P37" i="4"/>
  <c r="Q36" i="4"/>
  <c r="P36" i="4"/>
  <c r="Q35" i="4"/>
  <c r="P35" i="4"/>
  <c r="Q34" i="4"/>
  <c r="P34" i="4"/>
  <c r="F33" i="4"/>
  <c r="K37" i="4"/>
  <c r="F32" i="4"/>
  <c r="F31" i="4"/>
  <c r="E30" i="4"/>
  <c r="D30" i="4"/>
  <c r="Q29" i="4"/>
  <c r="P29" i="4"/>
  <c r="Q28" i="4"/>
  <c r="P28" i="4"/>
  <c r="Q27" i="4"/>
  <c r="P27" i="4"/>
  <c r="F26" i="4"/>
  <c r="K29" i="4"/>
  <c r="O29" i="4" s="1"/>
  <c r="F25" i="4"/>
  <c r="F24" i="4"/>
  <c r="E23" i="4"/>
  <c r="D23" i="4"/>
  <c r="F21" i="4"/>
  <c r="F20" i="4"/>
  <c r="F19" i="4"/>
  <c r="E18" i="4"/>
  <c r="D18" i="4"/>
  <c r="F16" i="4"/>
  <c r="H16" i="4" s="1"/>
  <c r="F15" i="4"/>
  <c r="H15" i="4" s="1"/>
  <c r="F14" i="4"/>
  <c r="H14" i="4" s="1"/>
  <c r="F13" i="4"/>
  <c r="H13" i="4" s="1"/>
  <c r="E12" i="4"/>
  <c r="E10" i="4" s="1"/>
  <c r="D12" i="4"/>
  <c r="D10" i="4" s="1"/>
  <c r="F11" i="4"/>
  <c r="M76" i="3"/>
  <c r="L76" i="3"/>
  <c r="J76" i="3"/>
  <c r="Q75" i="3"/>
  <c r="P75" i="3"/>
  <c r="Q74" i="3"/>
  <c r="P74" i="3"/>
  <c r="Q73" i="3"/>
  <c r="P73" i="3"/>
  <c r="Q72" i="3"/>
  <c r="P72" i="3"/>
  <c r="Q71" i="3"/>
  <c r="P71" i="3"/>
  <c r="Q70" i="3"/>
  <c r="P70" i="3"/>
  <c r="F69" i="3"/>
  <c r="K75" i="3"/>
  <c r="O75" i="3" s="1"/>
  <c r="F68" i="3"/>
  <c r="F67" i="3"/>
  <c r="F66" i="3"/>
  <c r="E65" i="3"/>
  <c r="D65" i="3"/>
  <c r="Q64" i="3"/>
  <c r="P64" i="3"/>
  <c r="Q63" i="3"/>
  <c r="P63" i="3"/>
  <c r="Q62" i="3"/>
  <c r="P62" i="3"/>
  <c r="Q61" i="3"/>
  <c r="P61" i="3"/>
  <c r="Q60" i="3"/>
  <c r="P60" i="3"/>
  <c r="F59" i="3"/>
  <c r="K64" i="3"/>
  <c r="O64" i="3" s="1"/>
  <c r="F58" i="3"/>
  <c r="F57" i="3"/>
  <c r="F56" i="3"/>
  <c r="E55" i="3"/>
  <c r="D55" i="3"/>
  <c r="Q54" i="3"/>
  <c r="P54" i="3"/>
  <c r="Q53" i="3"/>
  <c r="P53" i="3"/>
  <c r="Q52" i="3"/>
  <c r="P52" i="3"/>
  <c r="Q51" i="3"/>
  <c r="P51" i="3"/>
  <c r="Q50" i="3"/>
  <c r="P50" i="3"/>
  <c r="F49" i="3"/>
  <c r="K54" i="3"/>
  <c r="O54" i="3" s="1"/>
  <c r="F48" i="3"/>
  <c r="F47" i="3"/>
  <c r="E46" i="3"/>
  <c r="D46" i="3"/>
  <c r="Q45" i="3"/>
  <c r="P45" i="3"/>
  <c r="Q44" i="3"/>
  <c r="P44" i="3"/>
  <c r="Q43" i="3"/>
  <c r="P43" i="3"/>
  <c r="Q42" i="3"/>
  <c r="P42" i="3"/>
  <c r="K45" i="3"/>
  <c r="O45" i="3" s="1"/>
  <c r="F41" i="3"/>
  <c r="F40" i="3"/>
  <c r="F39" i="3"/>
  <c r="E38" i="3"/>
  <c r="D38" i="3"/>
  <c r="Q37" i="3"/>
  <c r="P37" i="3"/>
  <c r="Q36" i="3"/>
  <c r="P36" i="3"/>
  <c r="Q35" i="3"/>
  <c r="P35" i="3"/>
  <c r="Q34" i="3"/>
  <c r="P34" i="3"/>
  <c r="F33" i="3"/>
  <c r="K37" i="3"/>
  <c r="F32" i="3"/>
  <c r="F31" i="3"/>
  <c r="E30" i="3"/>
  <c r="D30" i="3"/>
  <c r="Q29" i="3"/>
  <c r="P29" i="3"/>
  <c r="Q28" i="3"/>
  <c r="P28" i="3"/>
  <c r="Q27" i="3"/>
  <c r="P27" i="3"/>
  <c r="F26" i="3"/>
  <c r="K29" i="3"/>
  <c r="O29" i="3" s="1"/>
  <c r="F25" i="3"/>
  <c r="F24" i="3"/>
  <c r="E23" i="3"/>
  <c r="D23" i="3"/>
  <c r="F21" i="3"/>
  <c r="F20" i="3"/>
  <c r="F19" i="3"/>
  <c r="E18" i="3"/>
  <c r="D18" i="3"/>
  <c r="F16" i="3"/>
  <c r="H16" i="3" s="1"/>
  <c r="F15" i="3"/>
  <c r="H15" i="3" s="1"/>
  <c r="F14" i="3"/>
  <c r="H14" i="3" s="1"/>
  <c r="F13" i="3"/>
  <c r="H13" i="3" s="1"/>
  <c r="E12" i="3"/>
  <c r="E10" i="3" s="1"/>
  <c r="D12" i="3"/>
  <c r="F11" i="3"/>
  <c r="M76" i="2"/>
  <c r="L76" i="2"/>
  <c r="J76" i="2"/>
  <c r="Q75" i="2"/>
  <c r="P75" i="2"/>
  <c r="Q74" i="2"/>
  <c r="P74" i="2"/>
  <c r="Q73" i="2"/>
  <c r="P73" i="2"/>
  <c r="Q72" i="2"/>
  <c r="P72" i="2"/>
  <c r="Q71" i="2"/>
  <c r="P71" i="2"/>
  <c r="Q70" i="2"/>
  <c r="P70" i="2"/>
  <c r="F69" i="2"/>
  <c r="K75" i="2"/>
  <c r="O75" i="2" s="1"/>
  <c r="F68" i="2"/>
  <c r="F67" i="2"/>
  <c r="F66" i="2"/>
  <c r="E65" i="2"/>
  <c r="D65" i="2"/>
  <c r="Q64" i="2"/>
  <c r="P64" i="2"/>
  <c r="Q63" i="2"/>
  <c r="P63" i="2"/>
  <c r="Q62" i="2"/>
  <c r="P62" i="2"/>
  <c r="Q61" i="2"/>
  <c r="P61" i="2"/>
  <c r="Q60" i="2"/>
  <c r="P60" i="2"/>
  <c r="F59" i="2"/>
  <c r="K64" i="2"/>
  <c r="O64" i="2" s="1"/>
  <c r="F58" i="2"/>
  <c r="F57" i="2"/>
  <c r="F56" i="2"/>
  <c r="E55" i="2"/>
  <c r="D55" i="2"/>
  <c r="Q54" i="2"/>
  <c r="P54" i="2"/>
  <c r="Q53" i="2"/>
  <c r="P53" i="2"/>
  <c r="Q52" i="2"/>
  <c r="P52" i="2"/>
  <c r="Q51" i="2"/>
  <c r="P51" i="2"/>
  <c r="Q50" i="2"/>
  <c r="P50" i="2"/>
  <c r="F49" i="2"/>
  <c r="K54" i="2"/>
  <c r="O54" i="2" s="1"/>
  <c r="F48" i="2"/>
  <c r="F47" i="2"/>
  <c r="E46" i="2"/>
  <c r="D46" i="2"/>
  <c r="Q45" i="2"/>
  <c r="P45" i="2"/>
  <c r="Q44" i="2"/>
  <c r="P44" i="2"/>
  <c r="Q43" i="2"/>
  <c r="P43" i="2"/>
  <c r="Q42" i="2"/>
  <c r="P42" i="2"/>
  <c r="K45" i="2"/>
  <c r="O45" i="2" s="1"/>
  <c r="F41" i="2"/>
  <c r="F40" i="2"/>
  <c r="F39" i="2"/>
  <c r="E38" i="2"/>
  <c r="D38" i="2"/>
  <c r="Q37" i="2"/>
  <c r="P37" i="2"/>
  <c r="Q36" i="2"/>
  <c r="P36" i="2"/>
  <c r="Q35" i="2"/>
  <c r="P35" i="2"/>
  <c r="Q34" i="2"/>
  <c r="P34" i="2"/>
  <c r="F33" i="2"/>
  <c r="K37" i="2"/>
  <c r="F32" i="2"/>
  <c r="F31" i="2"/>
  <c r="E30" i="2"/>
  <c r="D30" i="2"/>
  <c r="Q29" i="2"/>
  <c r="P29" i="2"/>
  <c r="Q28" i="2"/>
  <c r="P28" i="2"/>
  <c r="Q27" i="2"/>
  <c r="P27" i="2"/>
  <c r="F26" i="2"/>
  <c r="K29" i="2"/>
  <c r="O29" i="2" s="1"/>
  <c r="F25" i="2"/>
  <c r="F24" i="2"/>
  <c r="E23" i="2"/>
  <c r="D23" i="2"/>
  <c r="F21" i="2"/>
  <c r="F20" i="2"/>
  <c r="F19" i="2"/>
  <c r="E18" i="2"/>
  <c r="D18" i="2"/>
  <c r="F16" i="2"/>
  <c r="H16" i="2" s="1"/>
  <c r="F15" i="2"/>
  <c r="H15" i="2" s="1"/>
  <c r="F14" i="2"/>
  <c r="H14" i="2" s="1"/>
  <c r="F13" i="2"/>
  <c r="H13" i="2" s="1"/>
  <c r="E12" i="2"/>
  <c r="E10" i="2" s="1"/>
  <c r="D12" i="2"/>
  <c r="F11" i="2"/>
  <c r="J76" i="1"/>
  <c r="L76" i="1"/>
  <c r="M76" i="1"/>
  <c r="P71" i="1"/>
  <c r="Q71" i="1"/>
  <c r="P72" i="1"/>
  <c r="Q72" i="1"/>
  <c r="P73" i="1"/>
  <c r="Q73" i="1"/>
  <c r="P74" i="1"/>
  <c r="Q74" i="1"/>
  <c r="P75" i="1"/>
  <c r="Q75" i="1"/>
  <c r="K75" i="1"/>
  <c r="O75" i="1" s="1"/>
  <c r="F66" i="1"/>
  <c r="F67" i="1"/>
  <c r="F56" i="1"/>
  <c r="F57" i="1"/>
  <c r="E65" i="1"/>
  <c r="D65" i="1"/>
  <c r="F69" i="1"/>
  <c r="F68" i="1"/>
  <c r="P61" i="1"/>
  <c r="Q61" i="1"/>
  <c r="P62" i="1"/>
  <c r="Q62" i="1"/>
  <c r="P63" i="1"/>
  <c r="Q63" i="1"/>
  <c r="P64" i="1"/>
  <c r="Q64" i="1"/>
  <c r="Q60" i="1"/>
  <c r="P60" i="1"/>
  <c r="K64" i="1"/>
  <c r="O64" i="1" s="1"/>
  <c r="E55" i="1"/>
  <c r="D55" i="1"/>
  <c r="F59" i="1"/>
  <c r="F58" i="1"/>
  <c r="Q54" i="1"/>
  <c r="P51" i="1"/>
  <c r="Q51" i="1"/>
  <c r="P52" i="1"/>
  <c r="Q52" i="1"/>
  <c r="P53" i="1"/>
  <c r="Q53" i="1"/>
  <c r="P54" i="1"/>
  <c r="Q50" i="1"/>
  <c r="P50" i="1"/>
  <c r="K54" i="1"/>
  <c r="O54" i="1" s="1"/>
  <c r="E46" i="1"/>
  <c r="D46" i="1"/>
  <c r="F49" i="1"/>
  <c r="F48" i="1"/>
  <c r="F47" i="1"/>
  <c r="P43" i="1"/>
  <c r="Q43" i="1"/>
  <c r="P44" i="1"/>
  <c r="Q44" i="1"/>
  <c r="P45" i="1"/>
  <c r="Q45" i="1"/>
  <c r="Q42" i="1"/>
  <c r="P42" i="1"/>
  <c r="K45" i="1"/>
  <c r="O45" i="1" s="1"/>
  <c r="F41" i="1"/>
  <c r="F40" i="1"/>
  <c r="F39" i="1"/>
  <c r="E38" i="1"/>
  <c r="D38" i="1"/>
  <c r="P35" i="1"/>
  <c r="Q35" i="1"/>
  <c r="P36" i="1"/>
  <c r="Q36" i="1"/>
  <c r="P37" i="1"/>
  <c r="Q37" i="1"/>
  <c r="Q34" i="1"/>
  <c r="P34" i="1"/>
  <c r="P29" i="1"/>
  <c r="Q29" i="1"/>
  <c r="K37" i="1"/>
  <c r="O37" i="1" s="1"/>
  <c r="D30" i="1"/>
  <c r="E30" i="1"/>
  <c r="F33" i="1"/>
  <c r="F32" i="1"/>
  <c r="F31" i="1"/>
  <c r="P28" i="1"/>
  <c r="Q28" i="1"/>
  <c r="Q27" i="1"/>
  <c r="P27" i="1"/>
  <c r="F24" i="1"/>
  <c r="F19" i="1"/>
  <c r="F20" i="1"/>
  <c r="D18" i="1"/>
  <c r="F21" i="1"/>
  <c r="E18" i="1"/>
  <c r="C71" i="12"/>
  <c r="D71" i="12"/>
  <c r="C72" i="12"/>
  <c r="D72" i="12"/>
  <c r="C73" i="12"/>
  <c r="D73" i="12"/>
  <c r="D70" i="12"/>
  <c r="C70" i="12"/>
  <c r="C65" i="12"/>
  <c r="D65" i="12"/>
  <c r="C66" i="12"/>
  <c r="D66" i="12"/>
  <c r="C67" i="12"/>
  <c r="D67" i="12"/>
  <c r="D64" i="12"/>
  <c r="C64" i="12"/>
  <c r="C59" i="12"/>
  <c r="D59" i="12"/>
  <c r="C60" i="12"/>
  <c r="D60" i="12"/>
  <c r="C61" i="12"/>
  <c r="D61" i="12"/>
  <c r="D58" i="12"/>
  <c r="C58" i="12"/>
  <c r="C53" i="12"/>
  <c r="D53" i="12"/>
  <c r="C54" i="12"/>
  <c r="D54" i="12"/>
  <c r="C55" i="12"/>
  <c r="D55" i="12"/>
  <c r="E55" i="12" s="1"/>
  <c r="D52" i="12"/>
  <c r="C52" i="12"/>
  <c r="C47" i="12"/>
  <c r="D47" i="12"/>
  <c r="C48" i="12"/>
  <c r="D48" i="12"/>
  <c r="C49" i="12"/>
  <c r="D49" i="12"/>
  <c r="D46" i="12"/>
  <c r="C46" i="12"/>
  <c r="C41" i="12"/>
  <c r="D41" i="12"/>
  <c r="C42" i="12"/>
  <c r="D42" i="12"/>
  <c r="C43" i="12"/>
  <c r="D43" i="12"/>
  <c r="D40" i="12"/>
  <c r="C40" i="12"/>
  <c r="C35" i="12"/>
  <c r="D35" i="12"/>
  <c r="C36" i="12"/>
  <c r="D36" i="12"/>
  <c r="C37" i="12"/>
  <c r="D37" i="12"/>
  <c r="E37" i="12" s="1"/>
  <c r="D34" i="12"/>
  <c r="C34" i="12"/>
  <c r="C29" i="12"/>
  <c r="D29" i="12"/>
  <c r="C30" i="12"/>
  <c r="D30" i="12"/>
  <c r="C31" i="12"/>
  <c r="D31" i="12"/>
  <c r="D28" i="12"/>
  <c r="C28" i="12"/>
  <c r="C23" i="12"/>
  <c r="D23" i="12"/>
  <c r="C24" i="12"/>
  <c r="D24" i="12"/>
  <c r="C25" i="12"/>
  <c r="D25" i="12"/>
  <c r="D22" i="12"/>
  <c r="C22" i="12"/>
  <c r="C17" i="12"/>
  <c r="D17" i="12"/>
  <c r="C18" i="12"/>
  <c r="D18" i="12"/>
  <c r="C19" i="12"/>
  <c r="D19" i="12"/>
  <c r="D16" i="12"/>
  <c r="C16" i="12"/>
  <c r="N74" i="12"/>
  <c r="M74" i="12"/>
  <c r="L74" i="12"/>
  <c r="K74" i="12"/>
  <c r="G74" i="12"/>
  <c r="N68" i="12"/>
  <c r="M68" i="12"/>
  <c r="L68" i="12"/>
  <c r="K68" i="12"/>
  <c r="G68" i="12"/>
  <c r="N62" i="12"/>
  <c r="M62" i="12"/>
  <c r="L62" i="12"/>
  <c r="K62" i="12"/>
  <c r="G62" i="12"/>
  <c r="N56" i="12"/>
  <c r="M56" i="12"/>
  <c r="L56" i="12"/>
  <c r="K56" i="12"/>
  <c r="G56" i="12"/>
  <c r="N50" i="12"/>
  <c r="M50" i="12"/>
  <c r="L50" i="12"/>
  <c r="K50" i="12"/>
  <c r="G50" i="12"/>
  <c r="N44" i="12"/>
  <c r="M44" i="12"/>
  <c r="L44" i="12"/>
  <c r="K44" i="12"/>
  <c r="G44" i="12"/>
  <c r="N38" i="12"/>
  <c r="M38" i="12"/>
  <c r="L38" i="12"/>
  <c r="K38" i="12"/>
  <c r="G38" i="12"/>
  <c r="N32" i="12"/>
  <c r="M32" i="12"/>
  <c r="L32" i="12"/>
  <c r="K32" i="12"/>
  <c r="G32" i="12"/>
  <c r="N26" i="12"/>
  <c r="M26" i="12"/>
  <c r="L26" i="12"/>
  <c r="K26" i="12"/>
  <c r="G26" i="12"/>
  <c r="N20" i="12"/>
  <c r="M20" i="12"/>
  <c r="L20" i="12"/>
  <c r="K20" i="12"/>
  <c r="G20" i="12"/>
  <c r="N14" i="12"/>
  <c r="M14" i="12"/>
  <c r="L14" i="12"/>
  <c r="K14" i="12"/>
  <c r="G14" i="12"/>
  <c r="P73" i="12"/>
  <c r="P72" i="12"/>
  <c r="P71" i="12"/>
  <c r="P70" i="12"/>
  <c r="P67" i="12"/>
  <c r="P66" i="12"/>
  <c r="P65" i="12"/>
  <c r="P64" i="12"/>
  <c r="P61" i="12"/>
  <c r="P60" i="12"/>
  <c r="P59" i="12"/>
  <c r="P58" i="12"/>
  <c r="P55" i="12"/>
  <c r="P54" i="12"/>
  <c r="P53" i="12"/>
  <c r="P52" i="12"/>
  <c r="P49" i="12"/>
  <c r="P48" i="12"/>
  <c r="P47" i="12"/>
  <c r="P46" i="12"/>
  <c r="P43" i="12"/>
  <c r="P42" i="12"/>
  <c r="P41" i="12"/>
  <c r="P40" i="12"/>
  <c r="P37" i="12"/>
  <c r="P36" i="12"/>
  <c r="P35" i="12"/>
  <c r="P34" i="12"/>
  <c r="P31" i="12"/>
  <c r="P30" i="12"/>
  <c r="P29" i="12"/>
  <c r="P28" i="12"/>
  <c r="P25" i="12"/>
  <c r="P24" i="12"/>
  <c r="P23" i="12"/>
  <c r="P22" i="12"/>
  <c r="P19" i="12"/>
  <c r="P18" i="12"/>
  <c r="P17" i="12"/>
  <c r="P16" i="12"/>
  <c r="P13" i="12"/>
  <c r="P11" i="12"/>
  <c r="P12" i="12"/>
  <c r="P10" i="12"/>
  <c r="D11" i="12"/>
  <c r="D12" i="12"/>
  <c r="D13" i="12"/>
  <c r="D10" i="12"/>
  <c r="C13" i="12"/>
  <c r="C11" i="12"/>
  <c r="C12" i="12"/>
  <c r="C10" i="12"/>
  <c r="E10" i="12" s="1"/>
  <c r="N69" i="12"/>
  <c r="M69" i="12"/>
  <c r="L69" i="12"/>
  <c r="K69" i="12"/>
  <c r="J69" i="12"/>
  <c r="I69" i="12"/>
  <c r="H69" i="12"/>
  <c r="G69" i="12"/>
  <c r="F69" i="12"/>
  <c r="E67" i="12"/>
  <c r="N63" i="12"/>
  <c r="M63" i="12"/>
  <c r="L63" i="12"/>
  <c r="K63" i="12"/>
  <c r="J63" i="12"/>
  <c r="I63" i="12"/>
  <c r="H63" i="12"/>
  <c r="G63" i="12"/>
  <c r="F63" i="12"/>
  <c r="N57" i="12"/>
  <c r="M57" i="12"/>
  <c r="L57" i="12"/>
  <c r="K57" i="12"/>
  <c r="J57" i="12"/>
  <c r="I57" i="12"/>
  <c r="H57" i="12"/>
  <c r="G57" i="12"/>
  <c r="F57" i="12"/>
  <c r="N51" i="12"/>
  <c r="M51" i="12"/>
  <c r="L51" i="12"/>
  <c r="K51" i="12"/>
  <c r="J51" i="12"/>
  <c r="I51" i="12"/>
  <c r="H51" i="12"/>
  <c r="G51" i="12"/>
  <c r="F51" i="12"/>
  <c r="N45" i="12"/>
  <c r="M45" i="12"/>
  <c r="L45" i="12"/>
  <c r="K45" i="12"/>
  <c r="J45" i="12"/>
  <c r="I45" i="12"/>
  <c r="H45" i="12"/>
  <c r="G45" i="12"/>
  <c r="F45" i="12"/>
  <c r="C45" i="12"/>
  <c r="N39" i="12"/>
  <c r="M39" i="12"/>
  <c r="L39" i="12"/>
  <c r="K39" i="12"/>
  <c r="J39" i="12"/>
  <c r="I39" i="12"/>
  <c r="H39" i="12"/>
  <c r="G39" i="12"/>
  <c r="F39" i="12"/>
  <c r="N33" i="12"/>
  <c r="M33" i="12"/>
  <c r="L33" i="12"/>
  <c r="K33" i="12"/>
  <c r="J33" i="12"/>
  <c r="I33" i="12"/>
  <c r="H33" i="12"/>
  <c r="G33" i="12"/>
  <c r="F33" i="12"/>
  <c r="N27" i="12"/>
  <c r="M27" i="12"/>
  <c r="L27" i="12"/>
  <c r="K27" i="12"/>
  <c r="J27" i="12"/>
  <c r="I27" i="12"/>
  <c r="H27" i="12"/>
  <c r="G27" i="12"/>
  <c r="F27" i="12"/>
  <c r="N21" i="12"/>
  <c r="M21" i="12"/>
  <c r="L21" i="12"/>
  <c r="K21" i="12"/>
  <c r="J21" i="12"/>
  <c r="I21" i="12"/>
  <c r="H21" i="12"/>
  <c r="G21" i="12"/>
  <c r="F21" i="12"/>
  <c r="N15" i="12"/>
  <c r="M15" i="12"/>
  <c r="L15" i="12"/>
  <c r="K15" i="12"/>
  <c r="J15" i="12"/>
  <c r="I15" i="12"/>
  <c r="H15" i="12"/>
  <c r="G15" i="12"/>
  <c r="F15" i="12"/>
  <c r="F9" i="12"/>
  <c r="E23" i="1"/>
  <c r="F25" i="1"/>
  <c r="D23" i="1"/>
  <c r="F13" i="1"/>
  <c r="F14" i="1"/>
  <c r="E12" i="1"/>
  <c r="E10" i="1" s="1"/>
  <c r="D12" i="1"/>
  <c r="E18" i="12" l="1"/>
  <c r="H56" i="12"/>
  <c r="E40" i="12"/>
  <c r="E42" i="12"/>
  <c r="R61" i="8"/>
  <c r="R63" i="8"/>
  <c r="R50" i="11"/>
  <c r="R75" i="11"/>
  <c r="K19" i="13" s="1"/>
  <c r="R71" i="11"/>
  <c r="E49" i="12"/>
  <c r="E61" i="12"/>
  <c r="E73" i="12"/>
  <c r="R45" i="1"/>
  <c r="R43" i="1"/>
  <c r="R74" i="1"/>
  <c r="R72" i="1"/>
  <c r="P9" i="12"/>
  <c r="R35" i="1"/>
  <c r="R44" i="1"/>
  <c r="R61" i="3"/>
  <c r="F23" i="6"/>
  <c r="R28" i="6"/>
  <c r="F30" i="6"/>
  <c r="R35" i="6"/>
  <c r="R42" i="6"/>
  <c r="R44" i="6"/>
  <c r="F46" i="6"/>
  <c r="R51" i="6"/>
  <c r="R53" i="6"/>
  <c r="R62" i="1"/>
  <c r="R73" i="1"/>
  <c r="R71" i="1"/>
  <c r="R45" i="3"/>
  <c r="R60" i="3"/>
  <c r="R62" i="3"/>
  <c r="R45" i="8"/>
  <c r="Q76" i="9"/>
  <c r="H50" i="12"/>
  <c r="H68" i="12"/>
  <c r="F55" i="6"/>
  <c r="R70" i="6"/>
  <c r="R72" i="6"/>
  <c r="R74" i="6"/>
  <c r="F65" i="8"/>
  <c r="H32" i="12"/>
  <c r="R27" i="5"/>
  <c r="R34" i="5"/>
  <c r="R36" i="5"/>
  <c r="F38" i="5"/>
  <c r="R43" i="5"/>
  <c r="R50" i="5"/>
  <c r="R52" i="5"/>
  <c r="R60" i="5"/>
  <c r="R62" i="5"/>
  <c r="R64" i="5"/>
  <c r="R75" i="5"/>
  <c r="K13" i="13" s="1"/>
  <c r="R71" i="5"/>
  <c r="R73" i="5"/>
  <c r="F23" i="9"/>
  <c r="R28" i="9"/>
  <c r="F30" i="9"/>
  <c r="R35" i="9"/>
  <c r="R42" i="9"/>
  <c r="R44" i="9"/>
  <c r="F46" i="9"/>
  <c r="R51" i="9"/>
  <c r="R53" i="9"/>
  <c r="F55" i="9"/>
  <c r="R70" i="9"/>
  <c r="R64" i="11"/>
  <c r="E13" i="12"/>
  <c r="M77" i="12"/>
  <c r="R60" i="1"/>
  <c r="R63" i="1"/>
  <c r="R29" i="6"/>
  <c r="R54" i="6"/>
  <c r="E25" i="12"/>
  <c r="E23" i="12"/>
  <c r="E31" i="12"/>
  <c r="E29" i="12"/>
  <c r="D39" i="12"/>
  <c r="E47" i="12"/>
  <c r="D51" i="12"/>
  <c r="I62" i="12"/>
  <c r="D63" i="12"/>
  <c r="I74" i="12"/>
  <c r="F30" i="1"/>
  <c r="F23" i="2"/>
  <c r="R28" i="2"/>
  <c r="F30" i="2"/>
  <c r="R35" i="2"/>
  <c r="R42" i="2"/>
  <c r="R38" i="2" s="1"/>
  <c r="F23" i="4"/>
  <c r="R28" i="4"/>
  <c r="F30" i="4"/>
  <c r="R35" i="4"/>
  <c r="R42" i="4"/>
  <c r="R44" i="4"/>
  <c r="F46" i="4"/>
  <c r="R51" i="4"/>
  <c r="R53" i="4"/>
  <c r="F12" i="6"/>
  <c r="R27" i="7"/>
  <c r="R34" i="7"/>
  <c r="R36" i="7"/>
  <c r="F38" i="7"/>
  <c r="R43" i="7"/>
  <c r="R50" i="7"/>
  <c r="R52" i="7"/>
  <c r="R75" i="7"/>
  <c r="K15" i="13" s="1"/>
  <c r="R71" i="7"/>
  <c r="R73" i="7"/>
  <c r="R27" i="10"/>
  <c r="R34" i="10"/>
  <c r="R36" i="10"/>
  <c r="F38" i="10"/>
  <c r="R43" i="10"/>
  <c r="R50" i="10"/>
  <c r="R52" i="10"/>
  <c r="R75" i="10"/>
  <c r="K18" i="13" s="1"/>
  <c r="R71" i="10"/>
  <c r="R73" i="10"/>
  <c r="H12" i="5"/>
  <c r="H12" i="6"/>
  <c r="D21" i="12"/>
  <c r="D27" i="12"/>
  <c r="E53" i="12"/>
  <c r="E59" i="12"/>
  <c r="E65" i="12"/>
  <c r="E71" i="12"/>
  <c r="L77" i="12"/>
  <c r="I44" i="12"/>
  <c r="R28" i="1"/>
  <c r="R42" i="1"/>
  <c r="R27" i="2"/>
  <c r="R34" i="2"/>
  <c r="R36" i="2"/>
  <c r="F38" i="2"/>
  <c r="R43" i="2"/>
  <c r="R50" i="2"/>
  <c r="R52" i="2"/>
  <c r="R75" i="2"/>
  <c r="K10" i="13" s="1"/>
  <c r="R71" i="2"/>
  <c r="R73" i="2"/>
  <c r="R27" i="3"/>
  <c r="R34" i="3"/>
  <c r="R36" i="3"/>
  <c r="R43" i="3"/>
  <c r="R75" i="3"/>
  <c r="K11" i="13" s="1"/>
  <c r="R27" i="4"/>
  <c r="R34" i="4"/>
  <c r="R36" i="4"/>
  <c r="F38" i="4"/>
  <c r="R43" i="4"/>
  <c r="R50" i="4"/>
  <c r="R52" i="4"/>
  <c r="R75" i="4"/>
  <c r="K12" i="13" s="1"/>
  <c r="R71" i="4"/>
  <c r="R73" i="4"/>
  <c r="Q76" i="6"/>
  <c r="R45" i="6"/>
  <c r="F18" i="7"/>
  <c r="K18" i="7" s="1"/>
  <c r="O18" i="7" s="1"/>
  <c r="Q76" i="7"/>
  <c r="R60" i="7"/>
  <c r="R62" i="7"/>
  <c r="R27" i="9"/>
  <c r="R34" i="9"/>
  <c r="R36" i="9"/>
  <c r="F38" i="9"/>
  <c r="R43" i="9"/>
  <c r="R50" i="9"/>
  <c r="R52" i="9"/>
  <c r="R75" i="9"/>
  <c r="R71" i="9"/>
  <c r="R73" i="9"/>
  <c r="F12" i="10"/>
  <c r="R64" i="10"/>
  <c r="F12" i="11"/>
  <c r="F23" i="11"/>
  <c r="R29" i="11"/>
  <c r="R28" i="11"/>
  <c r="F30" i="11"/>
  <c r="R35" i="11"/>
  <c r="R42" i="11"/>
  <c r="R44" i="11"/>
  <c r="F46" i="11"/>
  <c r="R54" i="11"/>
  <c r="R51" i="11"/>
  <c r="R53" i="11"/>
  <c r="F55" i="11"/>
  <c r="R70" i="11"/>
  <c r="R72" i="11"/>
  <c r="R74" i="11"/>
  <c r="D57" i="12"/>
  <c r="D69" i="12"/>
  <c r="P21" i="12"/>
  <c r="P27" i="12"/>
  <c r="P33" i="12"/>
  <c r="P39" i="12"/>
  <c r="P45" i="12"/>
  <c r="G77" i="12"/>
  <c r="N77" i="12"/>
  <c r="R34" i="1"/>
  <c r="R36" i="1"/>
  <c r="R50" i="1"/>
  <c r="R61" i="1"/>
  <c r="R44" i="2"/>
  <c r="F46" i="2"/>
  <c r="R29" i="4"/>
  <c r="R54" i="4"/>
  <c r="F55" i="4"/>
  <c r="R70" i="4"/>
  <c r="R72" i="4"/>
  <c r="R74" i="4"/>
  <c r="R29" i="8"/>
  <c r="R54" i="8"/>
  <c r="R29" i="9"/>
  <c r="R54" i="9"/>
  <c r="R72" i="9"/>
  <c r="R74" i="9"/>
  <c r="J19" i="13"/>
  <c r="K77" i="12"/>
  <c r="R75" i="1"/>
  <c r="K9" i="13" s="1"/>
  <c r="F12" i="2"/>
  <c r="R64" i="2"/>
  <c r="R64" i="3"/>
  <c r="R63" i="3"/>
  <c r="F65" i="3"/>
  <c r="R64" i="8"/>
  <c r="Q76" i="11"/>
  <c r="R45" i="11"/>
  <c r="P51" i="12"/>
  <c r="P57" i="12"/>
  <c r="P63" i="12"/>
  <c r="P69" i="12"/>
  <c r="R27" i="1"/>
  <c r="R54" i="1"/>
  <c r="R53" i="1"/>
  <c r="R51" i="1"/>
  <c r="R64" i="1"/>
  <c r="J9" i="13" s="1"/>
  <c r="D10" i="2"/>
  <c r="F10" i="2" s="1"/>
  <c r="C10" i="13" s="1"/>
  <c r="R61" i="2"/>
  <c r="R63" i="2"/>
  <c r="F65" i="2"/>
  <c r="F12" i="3"/>
  <c r="D10" i="3"/>
  <c r="F10" i="3" s="1"/>
  <c r="C11" i="13" s="1"/>
  <c r="F75" i="12"/>
  <c r="F38" i="1"/>
  <c r="F46" i="1"/>
  <c r="R52" i="1"/>
  <c r="F18" i="2"/>
  <c r="K18" i="2" s="1"/>
  <c r="Q76" i="2"/>
  <c r="R45" i="2"/>
  <c r="R60" i="2"/>
  <c r="R62" i="2"/>
  <c r="H12" i="2"/>
  <c r="R29" i="2"/>
  <c r="R54" i="2"/>
  <c r="R51" i="2"/>
  <c r="R53" i="2"/>
  <c r="F55" i="2"/>
  <c r="R70" i="2"/>
  <c r="H12" i="7"/>
  <c r="R45" i="7"/>
  <c r="F10" i="8"/>
  <c r="C16" i="13" s="1"/>
  <c r="F38" i="3"/>
  <c r="R50" i="3"/>
  <c r="R52" i="3"/>
  <c r="R71" i="3"/>
  <c r="R73" i="3"/>
  <c r="F12" i="4"/>
  <c r="R64" i="4"/>
  <c r="R61" i="4"/>
  <c r="R63" i="4"/>
  <c r="F65" i="4"/>
  <c r="F18" i="5"/>
  <c r="K18" i="5" s="1"/>
  <c r="O18" i="5" s="1"/>
  <c r="Q76" i="5"/>
  <c r="R45" i="5"/>
  <c r="D10" i="6"/>
  <c r="F10" i="6" s="1"/>
  <c r="C14" i="13" s="1"/>
  <c r="R64" i="6"/>
  <c r="R61" i="6"/>
  <c r="R63" i="6"/>
  <c r="F65" i="6"/>
  <c r="F23" i="7"/>
  <c r="R29" i="7"/>
  <c r="R28" i="7"/>
  <c r="F30" i="7"/>
  <c r="R35" i="7"/>
  <c r="R42" i="7"/>
  <c r="R44" i="7"/>
  <c r="F46" i="7"/>
  <c r="R54" i="7"/>
  <c r="I15" i="13" s="1"/>
  <c r="R51" i="7"/>
  <c r="R53" i="7"/>
  <c r="F55" i="7"/>
  <c r="R70" i="7"/>
  <c r="R72" i="7"/>
  <c r="R74" i="7"/>
  <c r="R27" i="8"/>
  <c r="R34" i="8"/>
  <c r="D16" i="13" s="1"/>
  <c r="R36" i="8"/>
  <c r="F16" i="13" s="1"/>
  <c r="F38" i="8"/>
  <c r="R43" i="8"/>
  <c r="R50" i="8"/>
  <c r="R52" i="8"/>
  <c r="R75" i="8"/>
  <c r="R71" i="8"/>
  <c r="R73" i="8"/>
  <c r="F12" i="9"/>
  <c r="R64" i="9"/>
  <c r="J17" i="13" s="1"/>
  <c r="R61" i="9"/>
  <c r="E17" i="13" s="1"/>
  <c r="R63" i="9"/>
  <c r="H17" i="13" s="1"/>
  <c r="F65" i="9"/>
  <c r="F18" i="10"/>
  <c r="K18" i="10" s="1"/>
  <c r="O18" i="10" s="1"/>
  <c r="Q76" i="10"/>
  <c r="R45" i="10"/>
  <c r="R38" i="10" s="1"/>
  <c r="R60" i="10"/>
  <c r="R62" i="10"/>
  <c r="D10" i="11"/>
  <c r="F10" i="11" s="1"/>
  <c r="C19" i="13" s="1"/>
  <c r="R61" i="11"/>
  <c r="R63" i="11"/>
  <c r="F65" i="11"/>
  <c r="R72" i="2"/>
  <c r="R74" i="2"/>
  <c r="J10" i="13" s="1"/>
  <c r="H12" i="3"/>
  <c r="F18" i="3"/>
  <c r="K18" i="3" s="1"/>
  <c r="K76" i="3" s="1"/>
  <c r="Q76" i="3"/>
  <c r="F10" i="4"/>
  <c r="C12" i="13" s="1"/>
  <c r="F12" i="5"/>
  <c r="F23" i="5"/>
  <c r="R29" i="5"/>
  <c r="P76" i="5"/>
  <c r="F30" i="5"/>
  <c r="R35" i="5"/>
  <c r="R42" i="5"/>
  <c r="R44" i="5"/>
  <c r="F46" i="5"/>
  <c r="R54" i="5"/>
  <c r="R51" i="5"/>
  <c r="R53" i="5"/>
  <c r="F55" i="5"/>
  <c r="R61" i="5"/>
  <c r="R63" i="5"/>
  <c r="R70" i="5"/>
  <c r="R72" i="5"/>
  <c r="R74" i="5"/>
  <c r="R27" i="6"/>
  <c r="R34" i="6"/>
  <c r="R36" i="6"/>
  <c r="F38" i="6"/>
  <c r="R43" i="6"/>
  <c r="R50" i="6"/>
  <c r="R52" i="6"/>
  <c r="R75" i="6"/>
  <c r="K14" i="13" s="1"/>
  <c r="R71" i="6"/>
  <c r="R73" i="6"/>
  <c r="R65" i="6" s="1"/>
  <c r="F12" i="7"/>
  <c r="R64" i="7"/>
  <c r="J15" i="13" s="1"/>
  <c r="R61" i="7"/>
  <c r="R63" i="7"/>
  <c r="R55" i="7" s="1"/>
  <c r="F65" i="7"/>
  <c r="F18" i="8"/>
  <c r="K18" i="8" s="1"/>
  <c r="O18" i="8" s="1"/>
  <c r="Q76" i="8"/>
  <c r="R60" i="8"/>
  <c r="R62" i="8"/>
  <c r="F10" i="9"/>
  <c r="C17" i="13" s="1"/>
  <c r="H12" i="10"/>
  <c r="F23" i="10"/>
  <c r="R29" i="10"/>
  <c r="R28" i="10"/>
  <c r="F30" i="10"/>
  <c r="R35" i="10"/>
  <c r="R42" i="10"/>
  <c r="R44" i="10"/>
  <c r="F46" i="10"/>
  <c r="R54" i="10"/>
  <c r="R51" i="10"/>
  <c r="R53" i="10"/>
  <c r="F55" i="10"/>
  <c r="R70" i="10"/>
  <c r="R72" i="10"/>
  <c r="R74" i="10"/>
  <c r="J18" i="13" s="1"/>
  <c r="R34" i="11"/>
  <c r="R36" i="11"/>
  <c r="F38" i="11"/>
  <c r="R52" i="11"/>
  <c r="R73" i="11"/>
  <c r="F23" i="3"/>
  <c r="R29" i="3"/>
  <c r="R28" i="3"/>
  <c r="F30" i="3"/>
  <c r="R35" i="3"/>
  <c r="R42" i="3"/>
  <c r="R44" i="3"/>
  <c r="F46" i="3"/>
  <c r="R54" i="3"/>
  <c r="R51" i="3"/>
  <c r="R53" i="3"/>
  <c r="F55" i="3"/>
  <c r="R70" i="3"/>
  <c r="R72" i="3"/>
  <c r="R74" i="3"/>
  <c r="F18" i="4"/>
  <c r="K18" i="4" s="1"/>
  <c r="K76" i="4" s="1"/>
  <c r="Q76" i="4"/>
  <c r="R45" i="4"/>
  <c r="R60" i="4"/>
  <c r="R62" i="4"/>
  <c r="F10" i="5"/>
  <c r="C13" i="13" s="1"/>
  <c r="F65" i="5"/>
  <c r="F18" i="6"/>
  <c r="K18" i="6" s="1"/>
  <c r="O18" i="6" s="1"/>
  <c r="R60" i="6"/>
  <c r="R62" i="6"/>
  <c r="F10" i="7"/>
  <c r="C15" i="13" s="1"/>
  <c r="F12" i="8"/>
  <c r="F23" i="8"/>
  <c r="R28" i="8"/>
  <c r="R23" i="8" s="1"/>
  <c r="F30" i="8"/>
  <c r="R35" i="8"/>
  <c r="E16" i="13" s="1"/>
  <c r="R42" i="8"/>
  <c r="R44" i="8"/>
  <c r="F46" i="8"/>
  <c r="R51" i="8"/>
  <c r="R53" i="8"/>
  <c r="F55" i="8"/>
  <c r="R70" i="8"/>
  <c r="R72" i="8"/>
  <c r="R74" i="8"/>
  <c r="H12" i="9"/>
  <c r="F18" i="9"/>
  <c r="K18" i="9" s="1"/>
  <c r="K76" i="9" s="1"/>
  <c r="R45" i="9"/>
  <c r="R60" i="9"/>
  <c r="D17" i="13" s="1"/>
  <c r="R62" i="9"/>
  <c r="F17" i="13" s="1"/>
  <c r="F10" i="10"/>
  <c r="C18" i="13" s="1"/>
  <c r="R61" i="10"/>
  <c r="R63" i="10"/>
  <c r="F65" i="10"/>
  <c r="F18" i="11"/>
  <c r="K18" i="11" s="1"/>
  <c r="O18" i="11" s="1"/>
  <c r="R60" i="11"/>
  <c r="R62" i="11"/>
  <c r="I26" i="12"/>
  <c r="C9" i="12"/>
  <c r="E16" i="12"/>
  <c r="H20" i="12"/>
  <c r="E22" i="12"/>
  <c r="E24" i="12"/>
  <c r="H26" i="12"/>
  <c r="I32" i="12"/>
  <c r="E30" i="12"/>
  <c r="C27" i="12"/>
  <c r="I38" i="12"/>
  <c r="E35" i="12"/>
  <c r="E43" i="12"/>
  <c r="H44" i="12"/>
  <c r="E46" i="12"/>
  <c r="E48" i="12"/>
  <c r="I56" i="12"/>
  <c r="E54" i="12"/>
  <c r="C51" i="12"/>
  <c r="E58" i="12"/>
  <c r="E60" i="12"/>
  <c r="H62" i="12"/>
  <c r="I68" i="12"/>
  <c r="E66" i="12"/>
  <c r="C63" i="12"/>
  <c r="E70" i="12"/>
  <c r="E72" i="12"/>
  <c r="H74" i="12"/>
  <c r="R23" i="9"/>
  <c r="R55" i="2"/>
  <c r="C15" i="12"/>
  <c r="C21" i="12"/>
  <c r="E28" i="12"/>
  <c r="D33" i="12"/>
  <c r="C39" i="12"/>
  <c r="E41" i="12"/>
  <c r="E52" i="12"/>
  <c r="E51" i="12" s="1"/>
  <c r="C57" i="12"/>
  <c r="E64" i="12"/>
  <c r="J68" i="12" s="1"/>
  <c r="C69" i="12"/>
  <c r="E19" i="12"/>
  <c r="H38" i="12"/>
  <c r="E36" i="12"/>
  <c r="H12" i="11"/>
  <c r="O37" i="11"/>
  <c r="R37" i="11"/>
  <c r="P76" i="11"/>
  <c r="K76" i="10"/>
  <c r="O37" i="10"/>
  <c r="R37" i="10"/>
  <c r="P76" i="10"/>
  <c r="O37" i="9"/>
  <c r="R37" i="9"/>
  <c r="P76" i="9"/>
  <c r="H12" i="8"/>
  <c r="O37" i="8"/>
  <c r="R37" i="8"/>
  <c r="P76" i="8"/>
  <c r="O37" i="7"/>
  <c r="R37" i="7"/>
  <c r="P76" i="7"/>
  <c r="K76" i="6"/>
  <c r="O37" i="6"/>
  <c r="R37" i="6"/>
  <c r="P76" i="6"/>
  <c r="O37" i="5"/>
  <c r="R37" i="5"/>
  <c r="R28" i="5"/>
  <c r="C33" i="12"/>
  <c r="E34" i="12"/>
  <c r="O18" i="4"/>
  <c r="O37" i="4"/>
  <c r="R37" i="4"/>
  <c r="H12" i="4"/>
  <c r="R23" i="4"/>
  <c r="P76" i="4"/>
  <c r="O37" i="3"/>
  <c r="R37" i="3"/>
  <c r="P76" i="3"/>
  <c r="O18" i="2"/>
  <c r="K76" i="2"/>
  <c r="O37" i="2"/>
  <c r="R37" i="2"/>
  <c r="P76" i="2"/>
  <c r="I20" i="12"/>
  <c r="D15" i="12"/>
  <c r="E17" i="12"/>
  <c r="E12" i="12"/>
  <c r="H14" i="12"/>
  <c r="I14" i="12"/>
  <c r="J50" i="12"/>
  <c r="D45" i="12"/>
  <c r="I50" i="12"/>
  <c r="P15" i="12"/>
  <c r="F12" i="1"/>
  <c r="F26" i="1"/>
  <c r="K29" i="1"/>
  <c r="E11" i="12"/>
  <c r="F23" i="1"/>
  <c r="D9" i="12"/>
  <c r="D10" i="1"/>
  <c r="R46" i="1" l="1"/>
  <c r="R55" i="11"/>
  <c r="R38" i="6"/>
  <c r="R30" i="3"/>
  <c r="R30" i="9"/>
  <c r="K76" i="5"/>
  <c r="R30" i="7"/>
  <c r="E45" i="12"/>
  <c r="H11" i="13"/>
  <c r="H9" i="13"/>
  <c r="R55" i="1"/>
  <c r="R65" i="9"/>
  <c r="R65" i="4"/>
  <c r="R38" i="1"/>
  <c r="R23" i="6"/>
  <c r="R55" i="3"/>
  <c r="E27" i="12"/>
  <c r="J74" i="12"/>
  <c r="P74" i="12" s="1"/>
  <c r="R38" i="4"/>
  <c r="R65" i="10"/>
  <c r="F15" i="13"/>
  <c r="R23" i="2"/>
  <c r="K76" i="11"/>
  <c r="R38" i="9"/>
  <c r="R46" i="8"/>
  <c r="R55" i="4"/>
  <c r="J11" i="13"/>
  <c r="J13" i="13"/>
  <c r="R55" i="5"/>
  <c r="R65" i="3"/>
  <c r="R55" i="8"/>
  <c r="J14" i="13"/>
  <c r="J12" i="13"/>
  <c r="K76" i="7"/>
  <c r="P76" i="12"/>
  <c r="R23" i="11"/>
  <c r="C75" i="12"/>
  <c r="R38" i="3"/>
  <c r="E11" i="13"/>
  <c r="R23" i="10"/>
  <c r="R46" i="5"/>
  <c r="R65" i="7"/>
  <c r="R46" i="7"/>
  <c r="R23" i="7"/>
  <c r="H14" i="13"/>
  <c r="R38" i="5"/>
  <c r="R65" i="2"/>
  <c r="R38" i="11"/>
  <c r="R46" i="9"/>
  <c r="R46" i="4"/>
  <c r="J44" i="12"/>
  <c r="P44" i="12" s="1"/>
  <c r="J56" i="12"/>
  <c r="P56" i="12" s="1"/>
  <c r="R30" i="10"/>
  <c r="R30" i="11"/>
  <c r="E39" i="12"/>
  <c r="J26" i="12"/>
  <c r="P26" i="12" s="1"/>
  <c r="R65" i="8"/>
  <c r="R46" i="3"/>
  <c r="R46" i="10"/>
  <c r="R46" i="6"/>
  <c r="R65" i="5"/>
  <c r="H19" i="13"/>
  <c r="R55" i="10"/>
  <c r="R38" i="7"/>
  <c r="E12" i="13"/>
  <c r="E9" i="13"/>
  <c r="R38" i="8"/>
  <c r="R65" i="11"/>
  <c r="R46" i="11"/>
  <c r="R46" i="2"/>
  <c r="J62" i="12"/>
  <c r="P62" i="12" s="1"/>
  <c r="E15" i="12"/>
  <c r="J32" i="12"/>
  <c r="P32" i="12" s="1"/>
  <c r="P68" i="12"/>
  <c r="R30" i="2"/>
  <c r="O18" i="3"/>
  <c r="O76" i="3" s="1"/>
  <c r="R30" i="4"/>
  <c r="R30" i="5"/>
  <c r="O18" i="9"/>
  <c r="O76" i="9" s="1"/>
  <c r="L17" i="13"/>
  <c r="F12" i="13"/>
  <c r="E14" i="13"/>
  <c r="F13" i="13"/>
  <c r="E10" i="13"/>
  <c r="R23" i="3"/>
  <c r="H12" i="13"/>
  <c r="F14" i="13"/>
  <c r="E13" i="13"/>
  <c r="K76" i="8"/>
  <c r="R55" i="9"/>
  <c r="R55" i="6"/>
  <c r="D75" i="12"/>
  <c r="R30" i="6"/>
  <c r="F19" i="13"/>
  <c r="E19" i="13"/>
  <c r="D15" i="13"/>
  <c r="F10" i="13"/>
  <c r="E18" i="13"/>
  <c r="H15" i="13"/>
  <c r="H13" i="13"/>
  <c r="R23" i="5"/>
  <c r="F11" i="13"/>
  <c r="F18" i="13"/>
  <c r="E15" i="13"/>
  <c r="H10" i="13"/>
  <c r="R30" i="8"/>
  <c r="G16" i="13"/>
  <c r="L16" i="13" s="1"/>
  <c r="H18" i="13"/>
  <c r="E69" i="12"/>
  <c r="E57" i="12"/>
  <c r="E63" i="12"/>
  <c r="P50" i="12"/>
  <c r="E21" i="12"/>
  <c r="O29" i="1"/>
  <c r="H77" i="12"/>
  <c r="O76" i="11"/>
  <c r="R18" i="11"/>
  <c r="O76" i="10"/>
  <c r="R18" i="10"/>
  <c r="O76" i="8"/>
  <c r="R18" i="8"/>
  <c r="O76" i="7"/>
  <c r="R18" i="7"/>
  <c r="I77" i="12"/>
  <c r="O76" i="6"/>
  <c r="R18" i="6"/>
  <c r="O76" i="5"/>
  <c r="R18" i="5"/>
  <c r="J38" i="12"/>
  <c r="P38" i="12" s="1"/>
  <c r="E33" i="12"/>
  <c r="O76" i="4"/>
  <c r="R18" i="4"/>
  <c r="D12" i="13" s="1"/>
  <c r="R18" i="3"/>
  <c r="O76" i="2"/>
  <c r="R18" i="2"/>
  <c r="J20" i="12"/>
  <c r="P20" i="12" s="1"/>
  <c r="E9" i="12"/>
  <c r="J14" i="12"/>
  <c r="H9" i="12"/>
  <c r="H75" i="12" s="1"/>
  <c r="I9" i="12"/>
  <c r="I75" i="12" s="1"/>
  <c r="J9" i="12"/>
  <c r="J75" i="12" s="1"/>
  <c r="K9" i="12"/>
  <c r="K75" i="12" s="1"/>
  <c r="L9" i="12"/>
  <c r="L75" i="12" s="1"/>
  <c r="M9" i="12"/>
  <c r="M75" i="12" s="1"/>
  <c r="N9" i="12"/>
  <c r="N75" i="12" s="1"/>
  <c r="G9" i="12"/>
  <c r="G75" i="12" s="1"/>
  <c r="Q70" i="1"/>
  <c r="Q76" i="1" s="1"/>
  <c r="P70" i="1"/>
  <c r="F65" i="1"/>
  <c r="F55" i="1"/>
  <c r="F18" i="1"/>
  <c r="K18" i="1" s="1"/>
  <c r="O18" i="1" s="1"/>
  <c r="R18" i="1" s="1"/>
  <c r="H14" i="1"/>
  <c r="H13" i="1"/>
  <c r="F16" i="1"/>
  <c r="F15" i="1"/>
  <c r="H15" i="1" s="1"/>
  <c r="F11" i="1"/>
  <c r="F10" i="1"/>
  <c r="C9" i="13" s="1"/>
  <c r="R76" i="7" l="1"/>
  <c r="R18" i="9"/>
  <c r="R76" i="9" s="1"/>
  <c r="L15" i="13"/>
  <c r="L12" i="13"/>
  <c r="J77" i="12"/>
  <c r="R76" i="8"/>
  <c r="R76" i="2"/>
  <c r="D10" i="13"/>
  <c r="L10" i="13" s="1"/>
  <c r="R76" i="5"/>
  <c r="D13" i="13"/>
  <c r="L13" i="13" s="1"/>
  <c r="R70" i="1"/>
  <c r="R65" i="1" s="1"/>
  <c r="P76" i="1"/>
  <c r="R76" i="11"/>
  <c r="D19" i="13"/>
  <c r="L19" i="13" s="1"/>
  <c r="K76" i="1"/>
  <c r="R76" i="3"/>
  <c r="D11" i="13"/>
  <c r="L11" i="13" s="1"/>
  <c r="R76" i="6"/>
  <c r="D14" i="13"/>
  <c r="L14" i="13" s="1"/>
  <c r="R76" i="10"/>
  <c r="D18" i="13"/>
  <c r="L18" i="13" s="1"/>
  <c r="E75" i="12"/>
  <c r="P14" i="12"/>
  <c r="P77" i="12" s="1"/>
  <c r="R29" i="1"/>
  <c r="O76" i="1"/>
  <c r="R76" i="4"/>
  <c r="H16" i="1"/>
  <c r="H12" i="1" s="1"/>
  <c r="C20" i="13" s="1"/>
  <c r="R23" i="1" l="1"/>
  <c r="F9" i="13"/>
  <c r="D9" i="13"/>
  <c r="R37" i="1"/>
  <c r="K20" i="13"/>
  <c r="I20" i="13"/>
  <c r="L9" i="13" l="1"/>
  <c r="G20" i="13"/>
  <c r="R30" i="1"/>
  <c r="R76" i="1" s="1"/>
  <c r="J20" i="13"/>
  <c r="D20" i="13"/>
  <c r="H20" i="13"/>
  <c r="F20" i="13"/>
  <c r="E20" i="13"/>
  <c r="L20" i="13" l="1"/>
  <c r="L21" i="13" l="1"/>
</calcChain>
</file>

<file path=xl/sharedStrings.xml><?xml version="1.0" encoding="utf-8"?>
<sst xmlns="http://schemas.openxmlformats.org/spreadsheetml/2006/main" count="933" uniqueCount="184">
  <si>
    <t>REPORT</t>
  </si>
  <si>
    <t>as of ______________</t>
  </si>
  <si>
    <t>in 000 denars</t>
  </si>
  <si>
    <t>Amount</t>
  </si>
  <si>
    <t>I</t>
  </si>
  <si>
    <t xml:space="preserve">Capital requirement for credit risk </t>
  </si>
  <si>
    <t>II</t>
  </si>
  <si>
    <t>III</t>
  </si>
  <si>
    <t>11.1</t>
  </si>
  <si>
    <t>11.2</t>
  </si>
  <si>
    <t>11.3</t>
  </si>
  <si>
    <t>V</t>
  </si>
  <si>
    <t>VI</t>
  </si>
  <si>
    <t xml:space="preserve">OWN FUNDS </t>
  </si>
  <si>
    <t>CAPITAL ADEQUACY RATIO (VI/V)</t>
  </si>
  <si>
    <t>ИЗВЕШТАЈ</t>
  </si>
  <si>
    <t>за активата пондерирана според кредитниот ризик</t>
  </si>
  <si>
    <t>за побарувања покриени со станбени објекти</t>
  </si>
  <si>
    <t>состојба на ____________ година</t>
  </si>
  <si>
    <t>во 000 денари</t>
  </si>
  <si>
    <t>Ред. бр.</t>
  </si>
  <si>
    <t>ОПИС</t>
  </si>
  <si>
    <t>Сметководствена вредност</t>
  </si>
  <si>
    <t>Исправка на вредноста/посебна резерва</t>
  </si>
  <si>
    <t>Нето-износ</t>
  </si>
  <si>
    <t>Фактор на конверзија</t>
  </si>
  <si>
    <t>Конвертирани вонбилансни побарувања</t>
  </si>
  <si>
    <t>Пондер</t>
  </si>
  <si>
    <t>Актива пондерирана според кредитниот ризик без да се земе предвид влијанието на инструментите за кредитна заштита*</t>
  </si>
  <si>
    <t>Необезбеден дел од позициите**</t>
  </si>
  <si>
    <t>Инструменти за кредитна заштита</t>
  </si>
  <si>
    <t>Актива пондерирана според кредитниот ризик имајќи го предвид влијанието на инструментите за кредитна заштита</t>
  </si>
  <si>
    <t>Позиции обезбедени со финансирани инструменти (финансиско обезбедување, билансно нетирање и останати инструменти)**</t>
  </si>
  <si>
    <t>Позиции обезбедени со нефинансирани инструменти  (гаранции и контрагаранции)**</t>
  </si>
  <si>
    <t>Необезбеден дел од позициите*</t>
  </si>
  <si>
    <t>Позиции обезбедени со финансирани инструменти*</t>
  </si>
  <si>
    <t>Позиции обезбедени со нефинансирани инструменти*</t>
  </si>
  <si>
    <t xml:space="preserve">Вкупно </t>
  </si>
  <si>
    <t>5=(3-4)</t>
  </si>
  <si>
    <t>7=(5*6)</t>
  </si>
  <si>
    <t>14=(10*8)</t>
  </si>
  <si>
    <t>15=(11*13)</t>
  </si>
  <si>
    <t>16=(12*13)</t>
  </si>
  <si>
    <t>17=(14+15+16)</t>
  </si>
  <si>
    <t>I</t>
  </si>
  <si>
    <t>ВКУПНА БИЛАНСНА И ВОНБИЛАНСНА ИЗЛОЖЕНОСТ (1+2)</t>
  </si>
  <si>
    <t>Билансни побарувања</t>
  </si>
  <si>
    <t>Вонбилансни побарувања (2.1+2.2+2.3+2.4)</t>
  </si>
  <si>
    <t>2.1</t>
  </si>
  <si>
    <t xml:space="preserve">        со низок ризик </t>
  </si>
  <si>
    <t>2.2</t>
  </si>
  <si>
    <t xml:space="preserve">        со среднонизок ризик</t>
  </si>
  <si>
    <t>2.3</t>
  </si>
  <si>
    <t xml:space="preserve">        со среден ризик </t>
  </si>
  <si>
    <t>2.4</t>
  </si>
  <si>
    <t xml:space="preserve">        со висок ризик </t>
  </si>
  <si>
    <t>II</t>
  </si>
  <si>
    <t>ВКУПНА ПОНДЕРИРАНА БИЛАНСНА И ВОНБИЛАНСНА АКТИВА</t>
  </si>
  <si>
    <t xml:space="preserve">   од што: без кредитен рејтинг од призната ИКР или АКИ</t>
  </si>
  <si>
    <t>Билансна изложеност</t>
  </si>
  <si>
    <t>Вонбилансна изложеност</t>
  </si>
  <si>
    <t xml:space="preserve">      од што: нефункционални побарувања</t>
  </si>
  <si>
    <t xml:space="preserve">     од што: нефункционални побарувања</t>
  </si>
  <si>
    <t xml:space="preserve">     од што: високоризични побарувања</t>
  </si>
  <si>
    <t>III</t>
  </si>
  <si>
    <t>ВКУПНА АКТИВА ПОНДЕРИРАНА СПОРЕД КРЕДИТНИОТ РИЗИК ЗА ПОБАРУВАЊА ПОКРИЕНИ СО СТАНБЕНИ ОБЈЕКТИ</t>
  </si>
  <si>
    <t>Затемнетите полиња не се пополнуваат</t>
  </si>
  <si>
    <t>*Вонбилансните изложености прво се претвораат во билансни со користење на соодветниот фактор на конверзија, а потоа се множат со соодветниот пондер на ризичност.</t>
  </si>
  <si>
    <t>** Вонбилансните изложености се внесуваат без да се земе предвид факторот на конверзија.</t>
  </si>
  <si>
    <t>ЗБИРЕН ИЗВЕШТАЈ</t>
  </si>
  <si>
    <t>за вкупната актива пондерирана според кредитниот ризик</t>
  </si>
  <si>
    <t xml:space="preserve">Актива пондерирана според кредитниот ризик имајќи го предвид влијанието на инструментите за кредитна заштита распределена по соодветни пондери на ризичност </t>
  </si>
  <si>
    <t>Вкупна пондерирана актива</t>
  </si>
  <si>
    <t>Побарувања од централни влади и централни банки</t>
  </si>
  <si>
    <t>Побарувања од локалната самоуправа и регионалната власт</t>
  </si>
  <si>
    <t>Побарувања од јавни институции</t>
  </si>
  <si>
    <t>IV</t>
  </si>
  <si>
    <t>Побарувања од мултилатерални развојни банки и меѓународни организации</t>
  </si>
  <si>
    <t>V</t>
  </si>
  <si>
    <t>Побарувања од банки</t>
  </si>
  <si>
    <t>VI</t>
  </si>
  <si>
    <t>Побарувања од други трговски друштва</t>
  </si>
  <si>
    <t>VII</t>
  </si>
  <si>
    <t>Портфолио на мали кредити</t>
  </si>
  <si>
    <t>VIII</t>
  </si>
  <si>
    <t>Побарувања покриени со станбени објекти</t>
  </si>
  <si>
    <t>IX</t>
  </si>
  <si>
    <t>Побарувања покриени со деловни објекти</t>
  </si>
  <si>
    <t>X</t>
  </si>
  <si>
    <t>Удели во инвестициски фондови</t>
  </si>
  <si>
    <t>XI</t>
  </si>
  <si>
    <t>Останати позиции</t>
  </si>
  <si>
    <t>XII</t>
  </si>
  <si>
    <t xml:space="preserve">ВКУПНА АКТИВА ПОНДЕРИРАНА СПОРЕД КРЕДИТНИОТ РИЗИК </t>
  </si>
  <si>
    <t>XIII</t>
  </si>
  <si>
    <t>КАПИТАЛ ПОТРЕБЕН ЗА ПОКРИВАЊЕ НА КРЕДИТНИОТ РИЗИК (XII*8%)</t>
  </si>
  <si>
    <t>за побарувања од јавни институции</t>
  </si>
  <si>
    <t>ВКУПНА АКТИВА ПОНДЕРИРАНА СПОРЕД КРЕДИТНИОТ РИЗИК ЗА ПОБАРУВАЊА ОД ЈАВНИ ИНСТИТУЦИИ</t>
  </si>
  <si>
    <t xml:space="preserve">за побарувања од портфолио на мали кредити </t>
  </si>
  <si>
    <t>ВКУПНА АКТИВА ПОНДЕРИРАНА СПОРЕД КРЕДИТНИОТ РИЗИК ЗА ПОБАРУВАЊА ОД ПОРТФОЛИО НА МАЛИ КРЕДИТИ</t>
  </si>
  <si>
    <t>за вкупната вонбилансна актива пондерирана според кредитниот ризик</t>
  </si>
  <si>
    <t>КАТЕГОРИЈА НА ИЗЛОЖЕНОСТ</t>
  </si>
  <si>
    <t>Исправка на вредноста</t>
  </si>
  <si>
    <t>Необезбеден дел</t>
  </si>
  <si>
    <t>Обезбеден дел</t>
  </si>
  <si>
    <t>Вонбилансни побарувања распоредени по соодветни пондери на ризичност (имајќи ги предвид инструментите за кредитна заштита - за обезбедениот дел)</t>
  </si>
  <si>
    <t>Вкупна конвертирана вредност</t>
  </si>
  <si>
    <t>5=(3-4)-6</t>
  </si>
  <si>
    <t>Вонбилансни побарувања од централни влади и централни банки</t>
  </si>
  <si>
    <t>Вкупни пондерирани вонбилансни побарувања од централни влади и централни банки</t>
  </si>
  <si>
    <t>Вонбилансни побарувања од локалната самоуправа и регионалната власт</t>
  </si>
  <si>
    <t>Вкупни пондерирани побарувања од локалната самоуправа и регионалната власт</t>
  </si>
  <si>
    <t>Вонбилансни побарувања од јавни институции</t>
  </si>
  <si>
    <t>Вкупни пондерирани вонбилансни побарувања од јавни институции</t>
  </si>
  <si>
    <t>Вонбилансни побарувања од мултилатерални развојни банки и меѓународни организации</t>
  </si>
  <si>
    <t>Вкупни пондерирани вонбилансни побарувања од мултилатерални развојни банки и меѓународни организации</t>
  </si>
  <si>
    <t>Вонбилансни побарувања од банки</t>
  </si>
  <si>
    <t>Вкупни пондерирани вонбилансни побарувања од банки</t>
  </si>
  <si>
    <t>Вонбилансни побарувања од други трговски друштва</t>
  </si>
  <si>
    <t>Вкупни пондерирани вонбилансни побарувања од други трговски друштва</t>
  </si>
  <si>
    <t>Портфолио на мали кредити - вонбилансни побарувања</t>
  </si>
  <si>
    <t>Вкупна пондерирана вредност на портфолио на мали кредити</t>
  </si>
  <si>
    <t>Вонбилансни побарувања покриени со станбени објекти</t>
  </si>
  <si>
    <t>Вкупни пондерирани вонбилансни побарувања покриени со станбени објекти</t>
  </si>
  <si>
    <t>Вонбилансни побарувања покриени со деловни објекти</t>
  </si>
  <si>
    <t>Вкупни пондерирани вонбилансни побарувања покриени со деловни објекти</t>
  </si>
  <si>
    <t>Удели во инвестициски фондови - вонбилансни побарувања</t>
  </si>
  <si>
    <t>Вкупни пондерирани вонбилансни побарувања од удели во инвестициски фондови</t>
  </si>
  <si>
    <t>Останати вонбилансни позиции</t>
  </si>
  <si>
    <t>Вкупни пондерирани вонбилансни побарувања од останати позиции</t>
  </si>
  <si>
    <t>ВКУПНА ВОНБИЛАНСНА АКТИВА (I+II+III+IV+V+VI+VII+VIII+IX+X+XI)</t>
  </si>
  <si>
    <t>ВКУПНИ КОНВЕРТИРАНИ ВОНБИЛАНСНИ ПОБАРУВАЊА</t>
  </si>
  <si>
    <t>XIV</t>
  </si>
  <si>
    <t>ВКУПНА ПОНДЕРИРАНА ВОНБИЛАНСНА АКТИВА (I.5+II.5+III.5+IV.5+V.5+VI.5+VII.5+VIII.5+IX.5+X.5+XI.5)</t>
  </si>
  <si>
    <t>за побарувања од локалната самоуправа и регионалната власт</t>
  </si>
  <si>
    <t>ВКУПНА АКТИВА ПОНДЕРИРАНА СПОРЕД КРЕДИТНИОТ РИЗИК ЗА ПОБАРУВАЊА ОД ЛОКАЛНАТА САМОУПРАВА И РЕГИОНАЛНАТА ВЛАСТ</t>
  </si>
  <si>
    <t>за побарувања од централни влади и централни банки</t>
  </si>
  <si>
    <t xml:space="preserve">ВКУПНА АКТИВА ПОНДЕРИРАНА СПОРЕД КРЕДИТНИОТ РИЗИК ЗА ПОБАРУВАЊА ОД ЦЕНТРАЛНИ ВЛАДИ И ЦЕНТРАЛНИ БАНКИ </t>
  </si>
  <si>
    <t>за побарувања од други трговски друштва</t>
  </si>
  <si>
    <t>ВКУПНА АКТИВА ПОНДЕРИРАНА СПОРЕД КРЕДИТНИОТ РИЗИК ЗА ПОБАРУВАЊА ОД ДРУГИ ТРГОВСКИ ДРУШТВА</t>
  </si>
  <si>
    <t>за останати позиции</t>
  </si>
  <si>
    <t>ВКУПНА АКТИВА ПОНДЕРИРАНА СПОРЕД КРЕДИТНИОТ РИЗИК ЗА ОСТАНАТИ ПОЗИЦИИ</t>
  </si>
  <si>
    <t>за побарувања од банки</t>
  </si>
  <si>
    <t xml:space="preserve">ВКУПНА АКТИВА ПОНДЕРИРАНА СПОРЕД КРЕДИТНИОТ РИЗИК ЗА ПОБАРУВАЊА ОД БАНКИ </t>
  </si>
  <si>
    <t>за изложеност во форма на удели во инвестициски фондови</t>
  </si>
  <si>
    <t>ВКУПНА АКТИВА ПОНДЕРИРАНА СПОРЕД КРЕДИТНИОТ РИЗИК ЗА ИЗЛОЖЕНОСТ ВО ФОРМА НА УДЕЛИ ВО ИНВЕСТИЦИСКИ ФОНДОВИ</t>
  </si>
  <si>
    <t>за побарувања од мултилатерални развојни банки и меѓународни организации</t>
  </si>
  <si>
    <t>ВКУПНА АКТИВА ПОНДЕРИРАНА СПОРЕД КРЕДИТНИОТ РИЗИК ЗА ПОБАРУВАЊА ОД МУЛТИЛАТЕРАЛНИ РАЗВОЈНИ БАНКИ И МЕЃУНАРОДНИ ОРГАНИЗАЦИИ</t>
  </si>
  <si>
    <t>за побарувања покриени со деловни објекти</t>
  </si>
  <si>
    <t>ВКУПНА АКТИВА ПОНДЕРИРАНА СПОРЕД КРЕДИТНИОТ РИЗИК ЗА ПОБАРУВАЊА ПОКРИЕНИ СО ДЕЛОВНИ ОБЈЕКТИ</t>
  </si>
  <si>
    <t>Description</t>
  </si>
  <si>
    <t>CREDIT RISK-WEIGHTED ASSETS</t>
  </si>
  <si>
    <t xml:space="preserve">Ref.no. </t>
  </si>
  <si>
    <t xml:space="preserve">Capital requirement for risks </t>
  </si>
  <si>
    <t>Credit risk-weighted assets under the standardized approach</t>
  </si>
  <si>
    <t>CURRENCY RISK-WEIGHTED ASSETS</t>
  </si>
  <si>
    <t>Aggregate foreign exchange position</t>
  </si>
  <si>
    <t xml:space="preserve">Capital requirement for currency risk </t>
  </si>
  <si>
    <t xml:space="preserve">Net-position in gold </t>
  </si>
  <si>
    <t>Currency risk-weighted assets</t>
  </si>
  <si>
    <t>OPERATIONAL RISK-WEIGHTED ASSETS</t>
  </si>
  <si>
    <t>Capital requirement for operational risk under the basic indicator approach</t>
  </si>
  <si>
    <t>Capital requirement for operational risk under the standardized approach</t>
  </si>
  <si>
    <t>Operational risk-weighted assets</t>
  </si>
  <si>
    <t xml:space="preserve">Capital requirement for commodity risks </t>
  </si>
  <si>
    <t>Capital requirement for market risks (11.1+11.2+11.3)</t>
  </si>
  <si>
    <t>Capital requirement for position risk (11.1.1+11.1.2+11.1.3+11.1.4)</t>
  </si>
  <si>
    <t xml:space="preserve">Capital requirement for specific risk of investments in debt instruments </t>
  </si>
  <si>
    <t xml:space="preserve">Capital requirement for general risk of investments in debt instruments </t>
  </si>
  <si>
    <t xml:space="preserve">Capital requirement for specific risk of investments in equities </t>
  </si>
  <si>
    <t xml:space="preserve">Capital requirement for general risk of investments in equities  </t>
  </si>
  <si>
    <t xml:space="preserve">on the capital adequacy ratio </t>
  </si>
  <si>
    <t>OTHER RISK-WEIGHTED ASSETS</t>
  </si>
  <si>
    <t>11.1.1</t>
  </si>
  <si>
    <t>11.1.2</t>
  </si>
  <si>
    <t>11.1.3</t>
  </si>
  <si>
    <t>11.1.4</t>
  </si>
  <si>
    <t xml:space="preserve">Capital requirement for exceeding of exposure limits </t>
  </si>
  <si>
    <t xml:space="preserve">Capital requirement for market risks arising from option positions </t>
  </si>
  <si>
    <t>Capital requirement for settlement/delivery risk</t>
  </si>
  <si>
    <t>Capital requirement for counterparty risk</t>
  </si>
  <si>
    <t>Capital requirement for other risks (10+11+12+13)</t>
  </si>
  <si>
    <t>Other risk-weighted assets</t>
  </si>
  <si>
    <t>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</si>
</sst>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MAC C Times"/>
      <family val="1"/>
    </font>
    <font>
      <sz val="11"/>
      <color theme="1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color theme="1"/>
      <name val="Tahoma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04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3">
    <xf numFmtId="0" fontId="0" fillId="0" borderId="0" xfId="0"/>
    <xf numFmtId="0" fontId="9" fillId="0" borderId="0" xfId="2" applyFont="1"/>
    <xf numFmtId="0" fontId="9" fillId="0" borderId="0" xfId="2" applyFont="1" applyFill="1"/>
    <xf numFmtId="0" fontId="10" fillId="0" borderId="0" xfId="2" applyFont="1" applyAlignment="1">
      <alignment horizontal="center"/>
    </xf>
    <xf numFmtId="0" fontId="10" fillId="0" borderId="15" xfId="2" applyFont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0" borderId="62" xfId="2" applyFont="1" applyFill="1" applyBorder="1" applyAlignment="1">
      <alignment horizontal="center" vertical="center" wrapText="1"/>
    </xf>
    <xf numFmtId="9" fontId="9" fillId="0" borderId="0" xfId="2" applyNumberFormat="1" applyFont="1"/>
    <xf numFmtId="0" fontId="10" fillId="0" borderId="0" xfId="2" applyFont="1" applyBorder="1"/>
    <xf numFmtId="0" fontId="8" fillId="0" borderId="0" xfId="0" applyFont="1" applyBorder="1"/>
    <xf numFmtId="0" fontId="10" fillId="0" borderId="0" xfId="2" applyFont="1" applyBorder="1" applyAlignment="1">
      <alignment wrapText="1"/>
    </xf>
    <xf numFmtId="0" fontId="10" fillId="0" borderId="0" xfId="2" applyFont="1" applyFill="1" applyBorder="1"/>
    <xf numFmtId="0" fontId="9" fillId="0" borderId="0" xfId="2" applyFont="1" applyBorder="1"/>
    <xf numFmtId="0" fontId="7" fillId="0" borderId="0" xfId="0" applyFont="1" applyBorder="1" applyAlignment="1">
      <alignment horizontal="left" wrapText="1"/>
    </xf>
    <xf numFmtId="0" fontId="9" fillId="0" borderId="0" xfId="2" applyFont="1" applyFill="1" applyBorder="1"/>
    <xf numFmtId="0" fontId="10" fillId="0" borderId="16" xfId="2" applyFont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9" fontId="10" fillId="0" borderId="49" xfId="2" applyNumberFormat="1" applyFont="1" applyBorder="1" applyAlignment="1">
      <alignment horizontal="center" vertical="center" wrapText="1"/>
    </xf>
    <xf numFmtId="9" fontId="10" fillId="0" borderId="33" xfId="2" applyNumberFormat="1" applyFont="1" applyBorder="1" applyAlignment="1">
      <alignment horizontal="center" vertical="center" wrapText="1"/>
    </xf>
    <xf numFmtId="9" fontId="10" fillId="0" borderId="50" xfId="2" applyNumberFormat="1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5" xfId="2" applyFont="1" applyBorder="1"/>
    <xf numFmtId="0" fontId="10" fillId="0" borderId="16" xfId="2" applyFont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0" borderId="59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7" fillId="0" borderId="59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10" fillId="0" borderId="59" xfId="2" applyFont="1" applyFill="1" applyBorder="1" applyAlignment="1">
      <alignment horizontal="center" vertical="center" wrapText="1"/>
    </xf>
    <xf numFmtId="0" fontId="10" fillId="0" borderId="68" xfId="2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9" fontId="10" fillId="0" borderId="28" xfId="2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15" xfId="2" applyFont="1" applyFill="1" applyBorder="1"/>
    <xf numFmtId="0" fontId="10" fillId="0" borderId="15" xfId="2" applyFont="1" applyFill="1" applyBorder="1" applyAlignment="1">
      <alignment horizontal="center"/>
    </xf>
    <xf numFmtId="0" fontId="10" fillId="2" borderId="15" xfId="2" applyFont="1" applyFill="1" applyBorder="1"/>
    <xf numFmtId="0" fontId="10" fillId="0" borderId="15" xfId="2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69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vertical="center" wrapText="1"/>
    </xf>
    <xf numFmtId="9" fontId="10" fillId="0" borderId="19" xfId="2" applyNumberFormat="1" applyFont="1" applyFill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28" xfId="2" applyNumberFormat="1" applyFont="1" applyFill="1" applyBorder="1" applyAlignment="1">
      <alignment horizontal="center" vertical="center" wrapText="1"/>
    </xf>
    <xf numFmtId="0" fontId="12" fillId="0" borderId="28" xfId="2" applyNumberFormat="1" applyFont="1" applyFill="1" applyBorder="1" applyAlignment="1">
      <alignment horizontal="center" vertical="center" wrapText="1"/>
    </xf>
    <xf numFmtId="0" fontId="12" fillId="0" borderId="28" xfId="2" applyFont="1" applyFill="1" applyBorder="1" applyAlignment="1">
      <alignment horizontal="center" vertical="center" wrapText="1"/>
    </xf>
    <xf numFmtId="0" fontId="12" fillId="0" borderId="19" xfId="2" applyNumberFormat="1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wrapText="1"/>
    </xf>
    <xf numFmtId="0" fontId="12" fillId="0" borderId="69" xfId="2" applyFont="1" applyFill="1" applyBorder="1" applyAlignment="1">
      <alignment horizontal="center" vertical="center" wrapText="1"/>
    </xf>
    <xf numFmtId="0" fontId="10" fillId="0" borderId="28" xfId="2" quotePrefix="1" applyFont="1" applyBorder="1" applyAlignment="1">
      <alignment horizontal="center" vertical="center" wrapText="1"/>
    </xf>
    <xf numFmtId="0" fontId="10" fillId="0" borderId="68" xfId="2" quotePrefix="1" applyFont="1" applyBorder="1" applyAlignment="1">
      <alignment horizontal="center" vertical="center" wrapText="1"/>
    </xf>
    <xf numFmtId="0" fontId="12" fillId="0" borderId="35" xfId="2" applyFont="1" applyBorder="1"/>
    <xf numFmtId="0" fontId="12" fillId="0" borderId="3" xfId="2" applyFont="1" applyBorder="1"/>
    <xf numFmtId="0" fontId="12" fillId="0" borderId="0" xfId="2" applyFont="1"/>
    <xf numFmtId="0" fontId="10" fillId="0" borderId="41" xfId="2" applyFont="1" applyBorder="1" applyAlignment="1">
      <alignment horizontal="center" vertical="center" wrapText="1"/>
    </xf>
    <xf numFmtId="0" fontId="10" fillId="0" borderId="71" xfId="2" applyFont="1" applyBorder="1" applyAlignment="1">
      <alignment horizontal="center" vertical="center" wrapText="1"/>
    </xf>
    <xf numFmtId="0" fontId="12" fillId="0" borderId="1" xfId="2" applyFont="1" applyBorder="1"/>
    <xf numFmtId="0" fontId="12" fillId="0" borderId="60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/>
    </xf>
    <xf numFmtId="0" fontId="12" fillId="0" borderId="61" xfId="2" applyFont="1" applyBorder="1" applyAlignment="1">
      <alignment horizontal="center" vertical="center"/>
    </xf>
    <xf numFmtId="0" fontId="4" fillId="0" borderId="59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12" fillId="0" borderId="22" xfId="2" applyFont="1" applyBorder="1"/>
    <xf numFmtId="0" fontId="12" fillId="0" borderId="13" xfId="2" applyFont="1" applyBorder="1"/>
    <xf numFmtId="0" fontId="12" fillId="0" borderId="20" xfId="2" applyFont="1" applyBorder="1"/>
    <xf numFmtId="0" fontId="12" fillId="0" borderId="25" xfId="2" applyFont="1" applyBorder="1"/>
    <xf numFmtId="0" fontId="12" fillId="0" borderId="29" xfId="2" applyFont="1" applyBorder="1"/>
    <xf numFmtId="0" fontId="12" fillId="0" borderId="30" xfId="2" applyFont="1" applyBorder="1"/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10" fillId="0" borderId="10" xfId="2" applyFont="1" applyBorder="1" applyAlignment="1"/>
    <xf numFmtId="0" fontId="10" fillId="0" borderId="26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9" fontId="7" fillId="0" borderId="59" xfId="0" applyNumberFormat="1" applyFont="1" applyFill="1" applyBorder="1" applyAlignment="1">
      <alignment horizontal="left" wrapText="1"/>
    </xf>
    <xf numFmtId="0" fontId="12" fillId="0" borderId="59" xfId="2" applyNumberFormat="1" applyFont="1" applyFill="1" applyBorder="1" applyAlignment="1">
      <alignment horizontal="center" vertical="center" wrapText="1"/>
    </xf>
    <xf numFmtId="9" fontId="10" fillId="0" borderId="16" xfId="2" applyNumberFormat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vertical="top" wrapText="1"/>
    </xf>
    <xf numFmtId="0" fontId="10" fillId="0" borderId="69" xfId="2" applyFont="1" applyFill="1" applyBorder="1" applyAlignment="1">
      <alignment horizontal="center" vertical="center" wrapText="1"/>
    </xf>
    <xf numFmtId="0" fontId="10" fillId="0" borderId="58" xfId="2" applyFont="1" applyFill="1" applyBorder="1" applyAlignment="1">
      <alignment horizontal="center" vertical="center" wrapText="1"/>
    </xf>
    <xf numFmtId="9" fontId="10" fillId="0" borderId="62" xfId="2" applyNumberFormat="1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left" wrapText="1"/>
    </xf>
    <xf numFmtId="9" fontId="10" fillId="0" borderId="7" xfId="2" applyNumberFormat="1" applyFont="1" applyFill="1" applyBorder="1" applyAlignment="1">
      <alignment horizontal="center" vertical="center" wrapText="1"/>
    </xf>
    <xf numFmtId="9" fontId="10" fillId="0" borderId="69" xfId="2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wrapText="1"/>
    </xf>
    <xf numFmtId="0" fontId="10" fillId="0" borderId="28" xfId="1" applyNumberFormat="1" applyFont="1" applyFill="1" applyBorder="1" applyAlignment="1">
      <alignment horizontal="center" vertical="center" wrapText="1"/>
    </xf>
    <xf numFmtId="9" fontId="5" fillId="0" borderId="68" xfId="0" applyNumberFormat="1" applyFont="1" applyFill="1" applyBorder="1" applyAlignment="1">
      <alignment horizontal="left" wrapText="1"/>
    </xf>
    <xf numFmtId="9" fontId="4" fillId="0" borderId="28" xfId="0" applyNumberFormat="1" applyFont="1" applyFill="1" applyBorder="1" applyAlignment="1">
      <alignment horizontal="left" wrapText="1"/>
    </xf>
    <xf numFmtId="0" fontId="10" fillId="0" borderId="68" xfId="2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center" vertical="center"/>
    </xf>
    <xf numFmtId="0" fontId="10" fillId="0" borderId="62" xfId="2" applyFont="1" applyFill="1" applyBorder="1" applyAlignment="1">
      <alignment horizontal="center" vertical="center"/>
    </xf>
    <xf numFmtId="0" fontId="12" fillId="0" borderId="19" xfId="2" applyNumberFormat="1" applyFont="1" applyFill="1" applyBorder="1" applyAlignment="1">
      <alignment horizontal="center" vertical="center"/>
    </xf>
    <xf numFmtId="0" fontId="10" fillId="2" borderId="68" xfId="2" applyFont="1" applyFill="1" applyBorder="1" applyAlignment="1">
      <alignment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59" xfId="2" applyFont="1" applyFill="1" applyBorder="1" applyAlignment="1">
      <alignment horizontal="center" vertical="center" wrapText="1"/>
    </xf>
    <xf numFmtId="9" fontId="10" fillId="2" borderId="59" xfId="2" applyNumberFormat="1" applyFont="1" applyFill="1" applyBorder="1" applyAlignment="1">
      <alignment horizontal="center" vertical="center" wrapText="1"/>
    </xf>
    <xf numFmtId="0" fontId="12" fillId="2" borderId="59" xfId="2" applyNumberFormat="1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0" xfId="2" applyFont="1"/>
    <xf numFmtId="0" fontId="15" fillId="0" borderId="0" xfId="2" applyFont="1" applyAlignment="1">
      <alignment horizontal="center"/>
    </xf>
    <xf numFmtId="9" fontId="15" fillId="0" borderId="49" xfId="2" applyNumberFormat="1" applyFont="1" applyBorder="1" applyAlignment="1">
      <alignment horizontal="center" vertical="center" wrapText="1"/>
    </xf>
    <xf numFmtId="9" fontId="15" fillId="0" borderId="33" xfId="2" applyNumberFormat="1" applyFont="1" applyBorder="1" applyAlignment="1">
      <alignment horizontal="center" vertical="center" wrapText="1"/>
    </xf>
    <xf numFmtId="9" fontId="15" fillId="0" borderId="50" xfId="2" applyNumberFormat="1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7" xfId="2" quotePrefix="1" applyFont="1" applyBorder="1" applyAlignment="1">
      <alignment horizontal="center" vertical="center" wrapText="1"/>
    </xf>
    <xf numFmtId="0" fontId="15" fillId="0" borderId="71" xfId="2" applyFont="1" applyBorder="1" applyAlignment="1">
      <alignment horizontal="center" vertical="center" wrapText="1"/>
    </xf>
    <xf numFmtId="0" fontId="15" fillId="0" borderId="44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20" fillId="0" borderId="59" xfId="0" applyFont="1" applyBorder="1" applyAlignment="1">
      <alignment wrapText="1"/>
    </xf>
    <xf numFmtId="0" fontId="20" fillId="0" borderId="59" xfId="0" applyNumberFormat="1" applyFont="1" applyBorder="1" applyAlignment="1">
      <alignment wrapText="1"/>
    </xf>
    <xf numFmtId="0" fontId="19" fillId="0" borderId="22" xfId="2" applyFont="1" applyBorder="1"/>
    <xf numFmtId="0" fontId="19" fillId="0" borderId="3" xfId="2" applyFont="1" applyBorder="1"/>
    <xf numFmtId="0" fontId="19" fillId="0" borderId="59" xfId="2" applyFont="1" applyBorder="1"/>
    <xf numFmtId="0" fontId="19" fillId="0" borderId="0" xfId="2" applyFont="1"/>
    <xf numFmtId="0" fontId="16" fillId="0" borderId="70" xfId="2" quotePrefix="1" applyFont="1" applyBorder="1" applyAlignment="1">
      <alignment horizontal="center" vertical="center"/>
    </xf>
    <xf numFmtId="9" fontId="21" fillId="0" borderId="68" xfId="0" applyNumberFormat="1" applyFont="1" applyBorder="1" applyAlignment="1">
      <alignment horizontal="center" wrapText="1"/>
    </xf>
    <xf numFmtId="0" fontId="16" fillId="0" borderId="68" xfId="2" applyFont="1" applyBorder="1"/>
    <xf numFmtId="0" fontId="16" fillId="0" borderId="68" xfId="2" applyNumberFormat="1" applyFont="1" applyBorder="1"/>
    <xf numFmtId="0" fontId="16" fillId="0" borderId="52" xfId="2" applyFont="1" applyBorder="1"/>
    <xf numFmtId="0" fontId="16" fillId="0" borderId="46" xfId="2" applyFont="1" applyBorder="1"/>
    <xf numFmtId="0" fontId="16" fillId="0" borderId="53" xfId="2" applyFont="1" applyBorder="1"/>
    <xf numFmtId="0" fontId="16" fillId="0" borderId="0" xfId="2" applyFont="1"/>
    <xf numFmtId="0" fontId="16" fillId="0" borderId="27" xfId="2" quotePrefix="1" applyFont="1" applyBorder="1" applyAlignment="1">
      <alignment horizontal="center" vertical="center"/>
    </xf>
    <xf numFmtId="0" fontId="16" fillId="0" borderId="28" xfId="2" applyFont="1" applyBorder="1"/>
    <xf numFmtId="0" fontId="16" fillId="0" borderId="57" xfId="2" applyFont="1" applyBorder="1"/>
    <xf numFmtId="0" fontId="16" fillId="0" borderId="1" xfId="2" applyFont="1" applyBorder="1"/>
    <xf numFmtId="0" fontId="16" fillId="0" borderId="12" xfId="2" applyFont="1" applyBorder="1"/>
    <xf numFmtId="0" fontId="19" fillId="0" borderId="60" xfId="2" applyFont="1" applyBorder="1" applyAlignment="1">
      <alignment horizontal="center"/>
    </xf>
    <xf numFmtId="0" fontId="16" fillId="0" borderId="27" xfId="2" quotePrefix="1" applyFont="1" applyBorder="1" applyAlignment="1">
      <alignment horizontal="center"/>
    </xf>
    <xf numFmtId="0" fontId="16" fillId="0" borderId="27" xfId="2" applyFont="1" applyBorder="1" applyAlignment="1">
      <alignment horizontal="center" vertical="center"/>
    </xf>
    <xf numFmtId="0" fontId="16" fillId="0" borderId="72" xfId="2" quotePrefix="1" applyFont="1" applyBorder="1" applyAlignment="1">
      <alignment horizontal="center" vertical="center"/>
    </xf>
    <xf numFmtId="9" fontId="14" fillId="0" borderId="0" xfId="2" applyNumberFormat="1" applyFont="1"/>
    <xf numFmtId="0" fontId="16" fillId="0" borderId="7" xfId="2" applyFont="1" applyBorder="1"/>
    <xf numFmtId="0" fontId="21" fillId="0" borderId="68" xfId="0" applyNumberFormat="1" applyFont="1" applyBorder="1" applyAlignment="1">
      <alignment horizontal="right" wrapText="1"/>
    </xf>
    <xf numFmtId="9" fontId="12" fillId="2" borderId="59" xfId="2" applyNumberFormat="1" applyFont="1" applyFill="1" applyBorder="1" applyAlignment="1">
      <alignment horizontal="center" vertical="center" wrapText="1"/>
    </xf>
    <xf numFmtId="0" fontId="13" fillId="0" borderId="59" xfId="2" applyFont="1" applyFill="1" applyBorder="1" applyAlignment="1">
      <alignment horizontal="center" vertical="center" wrapText="1"/>
    </xf>
    <xf numFmtId="0" fontId="13" fillId="0" borderId="19" xfId="2" applyFont="1" applyFill="1" applyBorder="1" applyAlignment="1">
      <alignment horizontal="center" vertical="center" wrapText="1"/>
    </xf>
    <xf numFmtId="0" fontId="19" fillId="2" borderId="59" xfId="2" applyFont="1" applyFill="1" applyBorder="1"/>
    <xf numFmtId="0" fontId="17" fillId="0" borderId="67" xfId="0" applyFont="1" applyBorder="1" applyAlignment="1">
      <alignment vertical="top" wrapText="1"/>
    </xf>
    <xf numFmtId="0" fontId="15" fillId="0" borderId="7" xfId="2" applyFont="1" applyBorder="1"/>
    <xf numFmtId="0" fontId="15" fillId="0" borderId="71" xfId="2" applyFont="1" applyBorder="1"/>
    <xf numFmtId="0" fontId="15" fillId="0" borderId="44" xfId="2" applyFont="1" applyBorder="1"/>
    <xf numFmtId="0" fontId="15" fillId="0" borderId="63" xfId="2" applyFont="1" applyBorder="1"/>
    <xf numFmtId="0" fontId="15" fillId="2" borderId="26" xfId="2" applyFont="1" applyFill="1" applyBorder="1"/>
    <xf numFmtId="9" fontId="21" fillId="0" borderId="7" xfId="0" applyNumberFormat="1" applyFont="1" applyBorder="1" applyAlignment="1">
      <alignment horizontal="center" wrapText="1"/>
    </xf>
    <xf numFmtId="0" fontId="16" fillId="0" borderId="42" xfId="2" applyFont="1" applyBorder="1"/>
    <xf numFmtId="0" fontId="19" fillId="0" borderId="0" xfId="2" applyFont="1" applyAlignment="1">
      <alignment horizontal="left"/>
    </xf>
    <xf numFmtId="9" fontId="21" fillId="0" borderId="28" xfId="0" applyNumberFormat="1" applyFont="1" applyBorder="1" applyAlignment="1">
      <alignment horizontal="center" wrapText="1"/>
    </xf>
    <xf numFmtId="0" fontId="21" fillId="0" borderId="28" xfId="0" applyNumberFormat="1" applyFont="1" applyBorder="1" applyAlignment="1">
      <alignment horizontal="right" wrapText="1"/>
    </xf>
    <xf numFmtId="0" fontId="16" fillId="0" borderId="28" xfId="2" applyNumberFormat="1" applyFont="1" applyBorder="1"/>
    <xf numFmtId="0" fontId="19" fillId="0" borderId="0" xfId="2" applyNumberFormat="1" applyFont="1" applyBorder="1" applyAlignment="1">
      <alignment horizontal="right"/>
    </xf>
    <xf numFmtId="0" fontId="19" fillId="0" borderId="48" xfId="2" applyNumberFormat="1" applyFont="1" applyBorder="1" applyAlignment="1">
      <alignment horizontal="right"/>
    </xf>
    <xf numFmtId="9" fontId="20" fillId="2" borderId="16" xfId="0" applyNumberFormat="1" applyFont="1" applyFill="1" applyBorder="1" applyAlignment="1">
      <alignment horizontal="left" wrapText="1"/>
    </xf>
    <xf numFmtId="0" fontId="16" fillId="0" borderId="7" xfId="2" applyNumberFormat="1" applyFont="1" applyBorder="1"/>
    <xf numFmtId="0" fontId="16" fillId="0" borderId="65" xfId="2" applyFont="1" applyBorder="1"/>
    <xf numFmtId="0" fontId="16" fillId="0" borderId="64" xfId="2" applyFont="1" applyBorder="1"/>
    <xf numFmtId="0" fontId="16" fillId="0" borderId="72" xfId="2" quotePrefix="1" applyFont="1" applyBorder="1" applyAlignment="1">
      <alignment horizontal="center"/>
    </xf>
    <xf numFmtId="0" fontId="19" fillId="0" borderId="20" xfId="2" applyNumberFormat="1" applyFont="1" applyBorder="1" applyAlignment="1">
      <alignment horizontal="right"/>
    </xf>
    <xf numFmtId="9" fontId="20" fillId="2" borderId="19" xfId="0" applyNumberFormat="1" applyFont="1" applyFill="1" applyBorder="1" applyAlignment="1">
      <alignment horizontal="left" wrapText="1"/>
    </xf>
    <xf numFmtId="0" fontId="19" fillId="0" borderId="31" xfId="2" applyNumberFormat="1" applyFont="1" applyBorder="1" applyAlignment="1">
      <alignment horizontal="right"/>
    </xf>
    <xf numFmtId="9" fontId="20" fillId="0" borderId="19" xfId="0" applyNumberFormat="1" applyFont="1" applyBorder="1" applyAlignment="1">
      <alignment wrapText="1"/>
    </xf>
    <xf numFmtId="0" fontId="20" fillId="0" borderId="61" xfId="0" applyNumberFormat="1" applyFont="1" applyBorder="1" applyAlignment="1">
      <alignment horizontal="center" wrapText="1"/>
    </xf>
    <xf numFmtId="0" fontId="19" fillId="0" borderId="70" xfId="2" quotePrefix="1" applyFont="1" applyBorder="1" applyAlignment="1">
      <alignment horizontal="center" vertical="center"/>
    </xf>
    <xf numFmtId="0" fontId="20" fillId="0" borderId="61" xfId="1" applyNumberFormat="1" applyFont="1" applyBorder="1" applyAlignment="1">
      <alignment horizont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9" fontId="10" fillId="2" borderId="26" xfId="2" applyNumberFormat="1" applyFont="1" applyFill="1" applyBorder="1" applyAlignment="1">
      <alignment horizontal="center" vertical="center" wrapText="1"/>
    </xf>
    <xf numFmtId="9" fontId="10" fillId="2" borderId="7" xfId="2" applyNumberFormat="1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2" borderId="69" xfId="2" applyFont="1" applyFill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9" fontId="10" fillId="0" borderId="7" xfId="2" applyNumberFormat="1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0" fontId="10" fillId="0" borderId="69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9" fontId="10" fillId="0" borderId="16" xfId="2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/>
    </xf>
    <xf numFmtId="9" fontId="12" fillId="2" borderId="28" xfId="2" applyNumberFormat="1" applyFont="1" applyFill="1" applyBorder="1" applyAlignment="1">
      <alignment horizontal="center" vertical="center" wrapText="1"/>
    </xf>
    <xf numFmtId="9" fontId="12" fillId="2" borderId="69" xfId="2" applyNumberFormat="1" applyFont="1" applyFill="1" applyBorder="1" applyAlignment="1">
      <alignment horizontal="center" vertical="center" wrapText="1"/>
    </xf>
    <xf numFmtId="9" fontId="4" fillId="2" borderId="28" xfId="0" applyNumberFormat="1" applyFont="1" applyFill="1" applyBorder="1" applyAlignment="1">
      <alignment horizontal="left" wrapText="1"/>
    </xf>
    <xf numFmtId="0" fontId="9" fillId="2" borderId="19" xfId="2" applyFont="1" applyFill="1" applyBorder="1" applyAlignment="1"/>
    <xf numFmtId="0" fontId="10" fillId="0" borderId="59" xfId="2" applyFont="1" applyFill="1" applyBorder="1" applyAlignment="1">
      <alignment vertical="center"/>
    </xf>
    <xf numFmtId="9" fontId="4" fillId="2" borderId="19" xfId="0" applyNumberFormat="1" applyFont="1" applyFill="1" applyBorder="1" applyAlignment="1">
      <alignment horizontal="left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vertical="center" wrapText="1"/>
    </xf>
    <xf numFmtId="0" fontId="10" fillId="0" borderId="27" xfId="2" applyFont="1" applyFill="1" applyBorder="1" applyAlignment="1">
      <alignment horizontal="center" vertical="center"/>
    </xf>
    <xf numFmtId="9" fontId="10" fillId="0" borderId="23" xfId="2" applyNumberFormat="1" applyFont="1" applyFill="1" applyBorder="1" applyAlignment="1">
      <alignment horizontal="center" vertical="center"/>
    </xf>
    <xf numFmtId="9" fontId="10" fillId="0" borderId="8" xfId="2" applyNumberFormat="1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2" borderId="70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59" xfId="2" applyFont="1" applyFill="1" applyBorder="1" applyAlignment="1">
      <alignment horizontal="center" vertical="center"/>
    </xf>
    <xf numFmtId="0" fontId="10" fillId="2" borderId="69" xfId="2" applyFont="1" applyFill="1" applyBorder="1" applyAlignment="1">
      <alignment horizontal="center" vertical="center"/>
    </xf>
    <xf numFmtId="9" fontId="10" fillId="2" borderId="73" xfId="2" applyNumberFormat="1" applyFont="1" applyFill="1" applyBorder="1" applyAlignment="1">
      <alignment horizontal="center" vertical="center"/>
    </xf>
    <xf numFmtId="0" fontId="9" fillId="2" borderId="28" xfId="2" applyFont="1" applyFill="1" applyBorder="1"/>
    <xf numFmtId="0" fontId="9" fillId="2" borderId="0" xfId="2" applyFont="1" applyFill="1"/>
    <xf numFmtId="0" fontId="12" fillId="0" borderId="16" xfId="2" applyFont="1" applyFill="1" applyBorder="1" applyAlignment="1">
      <alignment horizontal="center" vertical="center"/>
    </xf>
    <xf numFmtId="9" fontId="10" fillId="2" borderId="70" xfId="2" applyNumberFormat="1" applyFont="1" applyFill="1" applyBorder="1" applyAlignment="1">
      <alignment horizontal="center" vertical="center"/>
    </xf>
    <xf numFmtId="9" fontId="12" fillId="2" borderId="28" xfId="2" applyNumberFormat="1" applyFont="1" applyFill="1" applyBorder="1" applyAlignment="1">
      <alignment horizontal="center" vertical="center"/>
    </xf>
    <xf numFmtId="0" fontId="12" fillId="2" borderId="28" xfId="2" applyNumberFormat="1" applyFont="1" applyFill="1" applyBorder="1" applyAlignment="1">
      <alignment horizontal="center" vertical="center"/>
    </xf>
    <xf numFmtId="9" fontId="12" fillId="2" borderId="69" xfId="2" applyNumberFormat="1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9" fontId="12" fillId="2" borderId="7" xfId="2" applyNumberFormat="1" applyFont="1" applyFill="1" applyBorder="1" applyAlignment="1">
      <alignment horizontal="center" vertical="center" wrapText="1"/>
    </xf>
    <xf numFmtId="0" fontId="12" fillId="2" borderId="28" xfId="2" applyNumberFormat="1" applyFont="1" applyFill="1" applyBorder="1" applyAlignment="1">
      <alignment horizontal="center" vertical="center" wrapText="1"/>
    </xf>
    <xf numFmtId="9" fontId="4" fillId="2" borderId="69" xfId="0" applyNumberFormat="1" applyFont="1" applyFill="1" applyBorder="1" applyAlignment="1">
      <alignment horizontal="left" wrapText="1"/>
    </xf>
    <xf numFmtId="0" fontId="11" fillId="2" borderId="28" xfId="0" applyFont="1" applyFill="1" applyBorder="1" applyAlignment="1">
      <alignment vertical="top" wrapText="1"/>
    </xf>
    <xf numFmtId="0" fontId="10" fillId="2" borderId="28" xfId="2" applyFont="1" applyFill="1" applyBorder="1" applyAlignment="1">
      <alignment vertical="top" wrapText="1"/>
    </xf>
    <xf numFmtId="0" fontId="11" fillId="2" borderId="16" xfId="0" applyFont="1" applyFill="1" applyBorder="1" applyAlignment="1">
      <alignment vertical="top" wrapText="1"/>
    </xf>
    <xf numFmtId="0" fontId="10" fillId="2" borderId="16" xfId="2" applyFont="1" applyFill="1" applyBorder="1" applyAlignment="1">
      <alignment vertical="center" wrapText="1"/>
    </xf>
    <xf numFmtId="0" fontId="10" fillId="2" borderId="16" xfId="2" applyFont="1" applyFill="1" applyBorder="1" applyAlignment="1">
      <alignment vertical="top" wrapText="1"/>
    </xf>
    <xf numFmtId="9" fontId="7" fillId="2" borderId="28" xfId="0" applyNumberFormat="1" applyFont="1" applyFill="1" applyBorder="1" applyAlignment="1">
      <alignment vertical="top" wrapText="1"/>
    </xf>
    <xf numFmtId="9" fontId="7" fillId="2" borderId="16" xfId="0" applyNumberFormat="1" applyFont="1" applyFill="1" applyBorder="1" applyAlignment="1">
      <alignment vertical="top" wrapText="1"/>
    </xf>
    <xf numFmtId="0" fontId="10" fillId="0" borderId="59" xfId="2" applyFont="1" applyFill="1" applyBorder="1" applyAlignment="1">
      <alignment vertical="center" wrapText="1"/>
    </xf>
    <xf numFmtId="9" fontId="10" fillId="2" borderId="60" xfId="2" applyNumberFormat="1" applyFont="1" applyFill="1" applyBorder="1" applyAlignment="1">
      <alignment horizontal="center" vertical="center" wrapText="1"/>
    </xf>
    <xf numFmtId="9" fontId="10" fillId="2" borderId="27" xfId="2" applyNumberFormat="1" applyFont="1" applyFill="1" applyBorder="1" applyAlignment="1">
      <alignment horizontal="center" vertical="center" wrapText="1"/>
    </xf>
    <xf numFmtId="9" fontId="10" fillId="2" borderId="58" xfId="2" applyNumberFormat="1" applyFont="1" applyFill="1" applyBorder="1" applyAlignment="1">
      <alignment horizontal="center" vertical="center" wrapText="1"/>
    </xf>
    <xf numFmtId="9" fontId="10" fillId="2" borderId="28" xfId="2" applyNumberFormat="1" applyFont="1" applyFill="1" applyBorder="1" applyAlignment="1">
      <alignment horizontal="center" vertical="center" wrapText="1"/>
    </xf>
    <xf numFmtId="9" fontId="12" fillId="2" borderId="58" xfId="2" applyNumberFormat="1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16" xfId="2" applyNumberFormat="1" applyFont="1" applyFill="1" applyBorder="1" applyAlignment="1">
      <alignment vertical="center" wrapText="1"/>
    </xf>
    <xf numFmtId="0" fontId="12" fillId="2" borderId="28" xfId="2" applyNumberFormat="1" applyFont="1" applyFill="1" applyBorder="1" applyAlignment="1">
      <alignment vertical="center" wrapText="1"/>
    </xf>
    <xf numFmtId="0" fontId="13" fillId="0" borderId="59" xfId="2" applyNumberFormat="1" applyFont="1" applyFill="1" applyBorder="1" applyAlignment="1">
      <alignment horizontal="center" vertical="center" wrapText="1"/>
    </xf>
    <xf numFmtId="9" fontId="4" fillId="2" borderId="7" xfId="0" applyNumberFormat="1" applyFont="1" applyFill="1" applyBorder="1" applyAlignment="1">
      <alignment horizontal="left" wrapText="1"/>
    </xf>
    <xf numFmtId="0" fontId="19" fillId="0" borderId="68" xfId="2" applyFont="1" applyFill="1" applyBorder="1" applyAlignment="1">
      <alignment horizontal="right"/>
    </xf>
    <xf numFmtId="0" fontId="19" fillId="0" borderId="62" xfId="2" applyFont="1" applyBorder="1" applyAlignment="1">
      <alignment horizontal="center" vertical="center"/>
    </xf>
    <xf numFmtId="0" fontId="19" fillId="0" borderId="16" xfId="2" applyFont="1" applyBorder="1" applyAlignment="1">
      <alignment wrapText="1"/>
    </xf>
    <xf numFmtId="0" fontId="19" fillId="0" borderId="39" xfId="2" applyFont="1" applyBorder="1"/>
    <xf numFmtId="0" fontId="15" fillId="0" borderId="15" xfId="2" applyFont="1" applyBorder="1" applyAlignment="1">
      <alignment horizontal="center" vertical="center"/>
    </xf>
    <xf numFmtId="0" fontId="19" fillId="0" borderId="56" xfId="2" applyFont="1" applyBorder="1"/>
    <xf numFmtId="0" fontId="19" fillId="0" borderId="66" xfId="2" applyFont="1" applyBorder="1"/>
    <xf numFmtId="0" fontId="19" fillId="0" borderId="10" xfId="2" applyFont="1" applyBorder="1"/>
    <xf numFmtId="0" fontId="19" fillId="2" borderId="15" xfId="2" applyFont="1" applyFill="1" applyBorder="1"/>
    <xf numFmtId="0" fontId="15" fillId="0" borderId="15" xfId="2" applyFont="1" applyBorder="1"/>
    <xf numFmtId="0" fontId="17" fillId="0" borderId="15" xfId="0" applyFont="1" applyBorder="1" applyAlignment="1">
      <alignment vertical="top" wrapText="1"/>
    </xf>
    <xf numFmtId="0" fontId="12" fillId="2" borderId="3" xfId="2" applyFont="1" applyFill="1" applyBorder="1"/>
    <xf numFmtId="0" fontId="12" fillId="2" borderId="1" xfId="2" applyFont="1" applyFill="1" applyBorder="1"/>
    <xf numFmtId="0" fontId="12" fillId="2" borderId="30" xfId="2" applyFont="1" applyFill="1" applyBorder="1"/>
    <xf numFmtId="0" fontId="12" fillId="0" borderId="59" xfId="2" applyFont="1" applyBorder="1"/>
    <xf numFmtId="0" fontId="12" fillId="0" borderId="55" xfId="2" applyFont="1" applyBorder="1"/>
    <xf numFmtId="0" fontId="12" fillId="0" borderId="12" xfId="2" applyFont="1" applyBorder="1"/>
    <xf numFmtId="0" fontId="12" fillId="2" borderId="12" xfId="2" applyFont="1" applyFill="1" applyBorder="1"/>
    <xf numFmtId="0" fontId="12" fillId="0" borderId="54" xfId="2" applyFont="1" applyBorder="1"/>
    <xf numFmtId="0" fontId="12" fillId="0" borderId="28" xfId="2" applyFont="1" applyBorder="1"/>
    <xf numFmtId="0" fontId="12" fillId="0" borderId="19" xfId="2" applyFont="1" applyBorder="1"/>
    <xf numFmtId="9" fontId="7" fillId="0" borderId="59" xfId="0" applyNumberFormat="1" applyFont="1" applyFill="1" applyBorder="1" applyAlignment="1">
      <alignment horizontal="left" vertical="top"/>
    </xf>
    <xf numFmtId="9" fontId="7" fillId="0" borderId="59" xfId="0" applyNumberFormat="1" applyFont="1" applyFill="1" applyBorder="1" applyAlignment="1">
      <alignment horizontal="left" vertical="top" wrapText="1"/>
    </xf>
    <xf numFmtId="0" fontId="12" fillId="0" borderId="25" xfId="2" applyFont="1" applyFill="1" applyBorder="1"/>
    <xf numFmtId="0" fontId="12" fillId="0" borderId="1" xfId="2" applyFont="1" applyFill="1" applyBorder="1"/>
    <xf numFmtId="0" fontId="12" fillId="0" borderId="0" xfId="0" applyFont="1"/>
    <xf numFmtId="0" fontId="13" fillId="0" borderId="0" xfId="0" applyFont="1"/>
    <xf numFmtId="0" fontId="22" fillId="0" borderId="41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/>
    </xf>
    <xf numFmtId="0" fontId="22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22" fillId="0" borderId="3" xfId="0" applyFont="1" applyBorder="1" applyAlignment="1">
      <alignment vertical="top" wrapText="1"/>
    </xf>
    <xf numFmtId="0" fontId="4" fillId="0" borderId="30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2" fillId="0" borderId="51" xfId="0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right" vertical="top" wrapText="1"/>
    </xf>
    <xf numFmtId="0" fontId="22" fillId="0" borderId="4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5" xfId="0" applyFont="1" applyBorder="1" applyAlignment="1">
      <alignment horizontal="right" vertical="top"/>
    </xf>
    <xf numFmtId="0" fontId="22" fillId="0" borderId="2" xfId="0" applyFont="1" applyBorder="1"/>
    <xf numFmtId="0" fontId="4" fillId="0" borderId="25" xfId="0" applyFont="1" applyBorder="1" applyAlignment="1">
      <alignment vertical="top"/>
    </xf>
    <xf numFmtId="0" fontId="4" fillId="0" borderId="4" xfId="0" applyFont="1" applyBorder="1"/>
    <xf numFmtId="0" fontId="4" fillId="0" borderId="25" xfId="0" applyFont="1" applyBorder="1" applyAlignment="1"/>
    <xf numFmtId="0" fontId="4" fillId="0" borderId="2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4" fillId="0" borderId="51" xfId="0" applyFont="1" applyBorder="1" applyAlignment="1"/>
    <xf numFmtId="0" fontId="4" fillId="0" borderId="21" xfId="0" applyFont="1" applyBorder="1" applyAlignment="1">
      <alignment horizontal="right"/>
    </xf>
    <xf numFmtId="0" fontId="4" fillId="0" borderId="2" xfId="0" quotePrefix="1" applyFont="1" applyFill="1" applyBorder="1"/>
    <xf numFmtId="0" fontId="4" fillId="0" borderId="4" xfId="0" quotePrefix="1" applyFont="1" applyFill="1" applyBorder="1"/>
    <xf numFmtId="0" fontId="4" fillId="0" borderId="29" xfId="0" applyFont="1" applyBorder="1" applyAlignment="1"/>
    <xf numFmtId="0" fontId="4" fillId="0" borderId="37" xfId="0" quotePrefix="1" applyFont="1" applyFill="1" applyBorder="1"/>
    <xf numFmtId="0" fontId="4" fillId="0" borderId="31" xfId="0" applyFont="1" applyBorder="1" applyAlignment="1">
      <alignment vertical="top"/>
    </xf>
    <xf numFmtId="0" fontId="4" fillId="0" borderId="32" xfId="0" quotePrefix="1" applyFont="1" applyFill="1" applyBorder="1"/>
    <xf numFmtId="0" fontId="22" fillId="0" borderId="46" xfId="0" applyFont="1" applyBorder="1" applyAlignment="1">
      <alignment wrapText="1"/>
    </xf>
    <xf numFmtId="0" fontId="4" fillId="0" borderId="47" xfId="0" applyFont="1" applyBorder="1"/>
    <xf numFmtId="0" fontId="4" fillId="0" borderId="25" xfId="0" applyFont="1" applyBorder="1" applyAlignment="1">
      <alignment horizontal="right"/>
    </xf>
    <xf numFmtId="0" fontId="4" fillId="0" borderId="4" xfId="0" quotePrefix="1" applyFont="1" applyBorder="1" applyAlignment="1">
      <alignment wrapText="1"/>
    </xf>
    <xf numFmtId="0" fontId="4" fillId="0" borderId="25" xfId="0" quotePrefix="1" applyFont="1" applyBorder="1" applyAlignment="1">
      <alignment horizontal="right"/>
    </xf>
    <xf numFmtId="49" fontId="4" fillId="0" borderId="25" xfId="0" applyNumberFormat="1" applyFont="1" applyBorder="1" applyAlignment="1">
      <alignment horizontal="right"/>
    </xf>
    <xf numFmtId="0" fontId="4" fillId="0" borderId="4" xfId="0" quotePrefix="1" applyFont="1" applyBorder="1"/>
    <xf numFmtId="0" fontId="4" fillId="0" borderId="43" xfId="0" applyFont="1" applyBorder="1" applyAlignment="1">
      <alignment horizontal="right"/>
    </xf>
    <xf numFmtId="0" fontId="4" fillId="0" borderId="47" xfId="0" quotePrefix="1" applyFont="1" applyBorder="1"/>
    <xf numFmtId="0" fontId="22" fillId="0" borderId="25" xfId="0" applyFont="1" applyFill="1" applyBorder="1" applyAlignment="1">
      <alignment horizontal="right" vertical="top"/>
    </xf>
    <xf numFmtId="0" fontId="22" fillId="0" borderId="46" xfId="0" applyFont="1" applyBorder="1" applyAlignment="1">
      <alignment vertical="top" wrapText="1"/>
    </xf>
    <xf numFmtId="0" fontId="22" fillId="0" borderId="47" xfId="0" quotePrefix="1" applyFont="1" applyBorder="1"/>
    <xf numFmtId="0" fontId="4" fillId="0" borderId="36" xfId="0" applyFont="1" applyBorder="1" applyAlignment="1">
      <alignment vertical="top"/>
    </xf>
    <xf numFmtId="0" fontId="22" fillId="0" borderId="34" xfId="0" applyFont="1" applyFill="1" applyBorder="1" applyAlignment="1">
      <alignment horizontal="right" vertical="top"/>
    </xf>
    <xf numFmtId="0" fontId="22" fillId="0" borderId="33" xfId="0" applyFont="1" applyBorder="1"/>
    <xf numFmtId="0" fontId="22" fillId="0" borderId="38" xfId="0" quotePrefix="1" applyFont="1" applyBorder="1"/>
    <xf numFmtId="0" fontId="22" fillId="0" borderId="36" xfId="0" applyFont="1" applyFill="1" applyBorder="1" applyAlignment="1">
      <alignment horizontal="right" vertical="top"/>
    </xf>
    <xf numFmtId="0" fontId="22" fillId="0" borderId="39" xfId="0" applyFont="1" applyBorder="1"/>
    <xf numFmtId="0" fontId="22" fillId="0" borderId="40" xfId="0" quotePrefix="1" applyNumberFormat="1" applyFont="1" applyBorder="1"/>
    <xf numFmtId="0" fontId="10" fillId="0" borderId="26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16" xfId="2" applyFont="1" applyBorder="1" applyAlignment="1">
      <alignment horizontal="center" vertical="top" wrapText="1"/>
    </xf>
    <xf numFmtId="0" fontId="9" fillId="0" borderId="0" xfId="2" applyFont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9" fontId="10" fillId="0" borderId="26" xfId="2" applyNumberFormat="1" applyFont="1" applyFill="1" applyBorder="1" applyAlignment="1">
      <alignment horizontal="center" vertical="center" wrapText="1"/>
    </xf>
    <xf numFmtId="9" fontId="10" fillId="0" borderId="7" xfId="2" applyNumberFormat="1" applyFont="1" applyFill="1" applyBorder="1" applyAlignment="1">
      <alignment horizontal="center" vertical="center" wrapText="1"/>
    </xf>
    <xf numFmtId="9" fontId="10" fillId="0" borderId="16" xfId="2" applyNumberFormat="1" applyFont="1" applyFill="1" applyBorder="1" applyAlignment="1">
      <alignment horizontal="center" vertical="center" wrapText="1"/>
    </xf>
    <xf numFmtId="0" fontId="10" fillId="2" borderId="69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0" borderId="67" xfId="2" applyFont="1" applyBorder="1" applyAlignment="1">
      <alignment horizontal="center" vertical="top" wrapText="1"/>
    </xf>
    <xf numFmtId="0" fontId="0" fillId="0" borderId="58" xfId="0" applyBorder="1"/>
    <xf numFmtId="0" fontId="0" fillId="0" borderId="62" xfId="0" applyBorder="1"/>
    <xf numFmtId="9" fontId="10" fillId="0" borderId="18" xfId="2" applyNumberFormat="1" applyFont="1" applyFill="1" applyBorder="1" applyAlignment="1">
      <alignment horizontal="center" vertical="center" wrapText="1"/>
    </xf>
    <xf numFmtId="9" fontId="10" fillId="0" borderId="9" xfId="2" applyNumberFormat="1" applyFont="1" applyFill="1" applyBorder="1" applyAlignment="1">
      <alignment horizontal="center" vertical="center" wrapText="1"/>
    </xf>
    <xf numFmtId="9" fontId="10" fillId="0" borderId="10" xfId="2" applyNumberFormat="1" applyFont="1" applyFill="1" applyBorder="1" applyAlignment="1">
      <alignment horizontal="center" vertical="center" wrapText="1"/>
    </xf>
    <xf numFmtId="9" fontId="10" fillId="0" borderId="26" xfId="2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16" xfId="0" applyBorder="1"/>
    <xf numFmtId="0" fontId="10" fillId="0" borderId="26" xfId="2" applyFont="1" applyBorder="1" applyAlignment="1">
      <alignment horizontal="center" vertical="top"/>
    </xf>
    <xf numFmtId="0" fontId="10" fillId="0" borderId="8" xfId="2" applyFont="1" applyBorder="1" applyAlignment="1">
      <alignment horizontal="right" wrapText="1"/>
    </xf>
    <xf numFmtId="0" fontId="10" fillId="0" borderId="26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6" fillId="0" borderId="16" xfId="0" applyFont="1" applyBorder="1" applyAlignment="1">
      <alignment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2" fillId="2" borderId="26" xfId="2" applyNumberFormat="1" applyFont="1" applyFill="1" applyBorder="1" applyAlignment="1">
      <alignment horizontal="center" vertical="center" wrapText="1"/>
    </xf>
    <xf numFmtId="0" fontId="12" fillId="2" borderId="7" xfId="2" applyNumberFormat="1" applyFont="1" applyFill="1" applyBorder="1" applyAlignment="1">
      <alignment horizontal="center" vertical="center" wrapText="1"/>
    </xf>
    <xf numFmtId="0" fontId="12" fillId="2" borderId="16" xfId="2" applyNumberFormat="1" applyFont="1" applyFill="1" applyBorder="1" applyAlignment="1">
      <alignment horizontal="center" vertical="center" wrapText="1"/>
    </xf>
    <xf numFmtId="0" fontId="10" fillId="2" borderId="68" xfId="2" applyFont="1" applyFill="1" applyBorder="1" applyAlignment="1">
      <alignment horizontal="center" vertical="center" wrapText="1"/>
    </xf>
    <xf numFmtId="9" fontId="10" fillId="2" borderId="26" xfId="2" applyNumberFormat="1" applyFont="1" applyFill="1" applyBorder="1" applyAlignment="1">
      <alignment horizontal="center" vertical="center" wrapText="1"/>
    </xf>
    <xf numFmtId="9" fontId="10" fillId="2" borderId="7" xfId="2" applyNumberFormat="1" applyFont="1" applyFill="1" applyBorder="1" applyAlignment="1">
      <alignment horizontal="center" vertical="center" wrapText="1"/>
    </xf>
    <xf numFmtId="9" fontId="10" fillId="2" borderId="16" xfId="2" applyNumberFormat="1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2" borderId="69" xfId="0" applyFill="1" applyBorder="1" applyAlignment="1">
      <alignment horizontal="center"/>
    </xf>
    <xf numFmtId="0" fontId="15" fillId="0" borderId="26" xfId="2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4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0" xfId="2" applyFont="1" applyBorder="1" applyAlignment="1">
      <alignment horizontal="right"/>
    </xf>
    <xf numFmtId="0" fontId="17" fillId="0" borderId="67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9" fillId="2" borderId="14" xfId="2" applyFont="1" applyFill="1" applyBorder="1" applyAlignment="1">
      <alignment horizontal="center"/>
    </xf>
    <xf numFmtId="0" fontId="19" fillId="2" borderId="5" xfId="2" applyFont="1" applyFill="1" applyBorder="1" applyAlignment="1">
      <alignment horizontal="center"/>
    </xf>
    <xf numFmtId="0" fontId="19" fillId="2" borderId="6" xfId="2" applyFont="1" applyFill="1" applyBorder="1" applyAlignment="1">
      <alignment horizontal="center"/>
    </xf>
    <xf numFmtId="0" fontId="20" fillId="2" borderId="62" xfId="0" applyNumberFormat="1" applyFont="1" applyFill="1" applyBorder="1" applyAlignment="1">
      <alignment horizontal="center" wrapText="1"/>
    </xf>
    <xf numFmtId="0" fontId="20" fillId="2" borderId="8" xfId="0" applyNumberFormat="1" applyFont="1" applyFill="1" applyBorder="1" applyAlignment="1">
      <alignment horizontal="center" wrapText="1"/>
    </xf>
    <xf numFmtId="0" fontId="20" fillId="2" borderId="10" xfId="0" applyNumberFormat="1" applyFont="1" applyFill="1" applyBorder="1" applyAlignment="1">
      <alignment horizontal="center" wrapText="1"/>
    </xf>
    <xf numFmtId="0" fontId="20" fillId="2" borderId="61" xfId="0" applyNumberFormat="1" applyFont="1" applyFill="1" applyBorder="1" applyAlignment="1">
      <alignment horizontal="center" wrapText="1"/>
    </xf>
    <xf numFmtId="0" fontId="20" fillId="2" borderId="20" xfId="0" applyNumberFormat="1" applyFont="1" applyFill="1" applyBorder="1" applyAlignment="1">
      <alignment horizontal="center" wrapText="1"/>
    </xf>
    <xf numFmtId="0" fontId="20" fillId="2" borderId="24" xfId="0" applyNumberFormat="1" applyFont="1" applyFill="1" applyBorder="1" applyAlignment="1">
      <alignment horizontal="center" wrapText="1"/>
    </xf>
    <xf numFmtId="0" fontId="15" fillId="2" borderId="14" xfId="2" applyFont="1" applyFill="1" applyBorder="1" applyAlignment="1">
      <alignment horizontal="center"/>
    </xf>
    <xf numFmtId="0" fontId="6" fillId="0" borderId="16" xfId="0" applyFont="1" applyBorder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12" fillId="0" borderId="0" xfId="2" applyFont="1" applyBorder="1" applyAlignment="1">
      <alignment horizontal="right"/>
    </xf>
    <xf numFmtId="0" fontId="12" fillId="0" borderId="8" xfId="2" applyFont="1" applyBorder="1" applyAlignment="1">
      <alignment horizontal="right"/>
    </xf>
    <xf numFmtId="0" fontId="12" fillId="0" borderId="0" xfId="2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Obrazec RP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01DFA51-196B-4121-AD8B-B2AD3DCF0964}" diskRevisions="1" revisionId="1" version="2">
  <header guid="{AFCEDE29-6119-4F37-9972-CB8AF637D821}" dateTime="2020-01-27T09:39:11" maxSheetId="15" userName="Arian Limani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B289767-24CE-4732-A88D-9187FB5936A0}" dateTime="2020-01-27T09:41:38" maxSheetId="15" userName="Arian Limani" r:id="rId2" minRId="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01DFA51-196B-4121-AD8B-B2AD3DCF0964}" dateTime="2020-01-27T12:00:51" maxSheetId="15" userName="Blagica" r:id="rId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4">
    <oc r="A4" t="inlineStr">
      <is>
        <r>
          <t xml:space="preserve">on </t>
        </r>
        <r>
          <rPr>
            <sz val="11"/>
            <color rgb="FFFF0000"/>
            <rFont val="Tahoma"/>
            <family val="2"/>
            <charset val="204"/>
          </rPr>
          <t xml:space="preserve">the </t>
        </r>
        <r>
          <rPr>
            <sz val="11"/>
            <rFont val="Tahoma"/>
            <family val="2"/>
            <charset val="204"/>
          </rPr>
          <t xml:space="preserve">capital adequacy ratio </t>
        </r>
      </is>
    </oc>
    <nc r="A4" t="inlineStr">
      <is>
        <r>
          <t xml:space="preserve">on </t>
        </r>
        <r>
          <rPr>
            <sz val="11"/>
            <color theme="1"/>
            <rFont val="Tahoma"/>
            <family val="2"/>
          </rPr>
          <t>the</t>
        </r>
        <r>
          <rPr>
            <sz val="11"/>
            <color rgb="FFFF0000"/>
            <rFont val="Tahoma"/>
            <family val="2"/>
            <charset val="204"/>
          </rPr>
          <t xml:space="preserve"> </t>
        </r>
        <r>
          <rPr>
            <sz val="11"/>
            <rFont val="Tahoma"/>
            <family val="2"/>
            <charset val="204"/>
          </rPr>
          <t xml:space="preserve">capital adequacy ratio </t>
        </r>
      </is>
    </nc>
  </rcc>
  <rfmt sheetId="14" sqref="A7" start="0" length="2147483647">
    <dxf>
      <font>
        <color theme="1"/>
      </font>
    </dxf>
  </rfmt>
  <rfmt sheetId="14" sqref="B7" start="0" length="2147483647">
    <dxf>
      <font>
        <color theme="1"/>
      </font>
    </dxf>
  </rfmt>
  <rfmt sheetId="14" sqref="B9" start="0" length="2147483647">
    <dxf>
      <font>
        <color theme="1"/>
      </font>
    </dxf>
  </rfmt>
  <rfmt sheetId="14" sqref="B10" start="0" length="2147483647">
    <dxf>
      <font>
        <color theme="1"/>
      </font>
    </dxf>
  </rfmt>
  <rfmt sheetId="14" sqref="B12" start="0" length="2147483647">
    <dxf>
      <font>
        <color theme="1"/>
      </font>
    </dxf>
  </rfmt>
  <rfmt sheetId="14" sqref="B13" start="0" length="2147483647">
    <dxf>
      <font>
        <color theme="1"/>
      </font>
    </dxf>
  </rfmt>
  <rfmt sheetId="14" sqref="B15" start="0" length="2147483647">
    <dxf>
      <font>
        <color theme="1"/>
      </font>
    </dxf>
  </rfmt>
  <rfmt sheetId="14" sqref="B14" start="0" length="2147483647">
    <dxf>
      <font>
        <color theme="1"/>
      </font>
    </dxf>
  </rfmt>
  <rfmt sheetId="14" sqref="B16" start="0" length="2147483647">
    <dxf>
      <font>
        <color theme="1"/>
      </font>
    </dxf>
  </rfmt>
  <rfmt sheetId="14" sqref="B17" start="0" length="2147483647">
    <dxf>
      <font>
        <color theme="1"/>
      </font>
    </dxf>
  </rfmt>
  <rfmt sheetId="14" sqref="B18" start="0" length="2147483647">
    <dxf>
      <font>
        <color theme="1"/>
      </font>
    </dxf>
  </rfmt>
  <rfmt sheetId="14" sqref="B19" start="0" length="2147483647">
    <dxf>
      <font>
        <color theme="1"/>
      </font>
    </dxf>
  </rfmt>
  <rfmt sheetId="14" sqref="B20" start="0" length="2147483647">
    <dxf>
      <font>
        <color theme="1"/>
      </font>
    </dxf>
  </rfmt>
  <rfmt sheetId="14" sqref="A21" start="0" length="2147483647">
    <dxf>
      <font>
        <color theme="1"/>
      </font>
    </dxf>
  </rfmt>
  <rfmt sheetId="14" sqref="B22" start="0" length="2147483647">
    <dxf>
      <font>
        <color theme="1"/>
      </font>
    </dxf>
  </rfmt>
  <rfmt sheetId="14" sqref="B23" start="0" length="2147483647">
    <dxf>
      <font>
        <color theme="1"/>
      </font>
    </dxf>
  </rfmt>
  <rfmt sheetId="14" sqref="B24" start="0" length="2147483647">
    <dxf>
      <font>
        <color theme="1"/>
      </font>
    </dxf>
  </rfmt>
  <rfmt sheetId="14" sqref="B25" start="0" length="2147483647">
    <dxf>
      <font>
        <color theme="1"/>
      </font>
    </dxf>
  </rfmt>
  <rfmt sheetId="14" sqref="B26" start="0" length="2147483647">
    <dxf>
      <font>
        <color theme="1"/>
      </font>
    </dxf>
  </rfmt>
  <rfmt sheetId="14" sqref="B27" start="0" length="2147483647">
    <dxf>
      <font>
        <color theme="1"/>
      </font>
    </dxf>
  </rfmt>
  <rfmt sheetId="14" sqref="B28" start="0" length="2147483647">
    <dxf>
      <font>
        <color theme="1"/>
      </font>
    </dxf>
  </rfmt>
  <rfmt sheetId="14" sqref="A3:C38" start="0" length="2147483647">
    <dxf>
      <font>
        <color theme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C706205-6018-4044-BBE4-FDD57464BCA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15"/>
  <sheetViews>
    <sheetView topLeftCell="B6" zoomScale="68" zoomScaleNormal="68" workbookViewId="0">
      <pane xSplit="2" ySplit="4" topLeftCell="D10" activePane="bottomRight" state="frozen"/>
      <selection activeCell="B6" sqref="B6"/>
      <selection pane="topRight" activeCell="D6" sqref="D6"/>
      <selection pane="bottomLeft" activeCell="B10" sqref="B10"/>
      <selection pane="bottomRight" activeCell="B6" sqref="B6"/>
    </sheetView>
  </sheetViews>
  <sheetFormatPr defaultColWidth="8" defaultRowHeight="14.25" x14ac:dyDescent="0.2"/>
  <cols>
    <col min="1" max="1" width="1.7109375" style="1" customWidth="1"/>
    <col min="2" max="2" width="8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136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36.7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21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25" t="s">
        <v>37</v>
      </c>
    </row>
    <row r="9" spans="2:18" s="19" customFormat="1" ht="14.25" customHeight="1" thickBot="1" x14ac:dyDescent="0.3">
      <c r="B9" s="25">
        <v>1</v>
      </c>
      <c r="C9" s="18">
        <v>2</v>
      </c>
      <c r="D9" s="18">
        <v>3</v>
      </c>
      <c r="E9" s="4">
        <v>4</v>
      </c>
      <c r="F9" s="25" t="s">
        <v>38</v>
      </c>
      <c r="G9" s="16">
        <v>6</v>
      </c>
      <c r="H9" s="25" t="s">
        <v>39</v>
      </c>
      <c r="I9" s="16">
        <v>8</v>
      </c>
      <c r="J9" s="90">
        <v>9</v>
      </c>
      <c r="K9" s="17">
        <v>10</v>
      </c>
      <c r="L9" s="16">
        <v>11</v>
      </c>
      <c r="M9" s="16">
        <v>12</v>
      </c>
      <c r="N9" s="16">
        <v>13</v>
      </c>
      <c r="O9" s="39" t="s">
        <v>40</v>
      </c>
      <c r="P9" s="25" t="s">
        <v>41</v>
      </c>
      <c r="Q9" s="25" t="s">
        <v>42</v>
      </c>
      <c r="R9" s="2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4" si="0">D12-E12</f>
        <v>0</v>
      </c>
      <c r="G12" s="369"/>
      <c r="H12" s="28">
        <f>H13+H14+H15+H16</f>
        <v>0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ref="F15" si="2">D15-E15</f>
        <v>0</v>
      </c>
      <c r="G15" s="37">
        <v>0.5</v>
      </c>
      <c r="H15" s="29">
        <f t="shared" si="1"/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3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3.5" customHeight="1" x14ac:dyDescent="0.2">
      <c r="B21" s="327"/>
      <c r="C21" s="105" t="s">
        <v>60</v>
      </c>
      <c r="D21" s="29"/>
      <c r="E21" s="29"/>
      <c r="F21" s="91">
        <f t="shared" si="3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3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4.2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4.25" customHeight="1" x14ac:dyDescent="0.2">
      <c r="B25" s="342"/>
      <c r="C25" s="105" t="s">
        <v>59</v>
      </c>
      <c r="D25" s="29"/>
      <c r="E25" s="29"/>
      <c r="F25" s="29">
        <f t="shared" ref="F25:F26" si="4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4.25" customHeight="1" x14ac:dyDescent="0.2">
      <c r="B26" s="342"/>
      <c r="C26" s="105" t="s">
        <v>60</v>
      </c>
      <c r="D26" s="29"/>
      <c r="E26" s="29"/>
      <c r="F26" s="199">
        <f t="shared" si="4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96"/>
      <c r="M28" s="96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13.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5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5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6">L35*N35</f>
        <v>0</v>
      </c>
      <c r="Q35" s="53">
        <f t="shared" ref="Q35:Q37" si="7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6"/>
        <v>0</v>
      </c>
      <c r="Q36" s="53">
        <f t="shared" si="7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6"/>
        <v>0</v>
      </c>
      <c r="Q37" s="53">
        <f t="shared" si="7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87">
        <f>SUM(R42:R45)</f>
        <v>0</v>
      </c>
    </row>
    <row r="39" spans="2:18" ht="20.2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8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8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00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3.5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9">L43*N43</f>
        <v>0</v>
      </c>
      <c r="Q43" s="53">
        <f t="shared" ref="Q43:Q45" si="10">M43*N43</f>
        <v>0</v>
      </c>
      <c r="R43" s="54">
        <f t="shared" ref="R43:R44" si="11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9"/>
        <v>0</v>
      </c>
      <c r="Q44" s="53">
        <f t="shared" si="10"/>
        <v>0</v>
      </c>
      <c r="R44" s="54">
        <f t="shared" si="11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88">
        <f>K41+K40</f>
        <v>0</v>
      </c>
      <c r="L45" s="88"/>
      <c r="M45" s="30"/>
      <c r="N45" s="100">
        <v>0.5</v>
      </c>
      <c r="O45" s="55">
        <f>K45*N45</f>
        <v>0</v>
      </c>
      <c r="P45" s="53">
        <f t="shared" si="9"/>
        <v>0</v>
      </c>
      <c r="Q45" s="53">
        <f t="shared" si="10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2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18" ht="13.5" customHeight="1" x14ac:dyDescent="0.2">
      <c r="B49" s="327"/>
      <c r="C49" s="105" t="s">
        <v>60</v>
      </c>
      <c r="D49" s="29"/>
      <c r="E49" s="29"/>
      <c r="F49" s="29">
        <f t="shared" si="12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18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47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18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3">L51*N51</f>
        <v>0</v>
      </c>
      <c r="Q51" s="53">
        <f t="shared" ref="Q51:Q53" si="14">M51*N51</f>
        <v>0</v>
      </c>
      <c r="R51" s="57">
        <f t="shared" ref="R51:R53" si="15">P51+Q51</f>
        <v>0</v>
      </c>
    </row>
    <row r="52" spans="2:18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3"/>
        <v>0</v>
      </c>
      <c r="Q52" s="53">
        <f t="shared" si="14"/>
        <v>0</v>
      </c>
      <c r="R52" s="57">
        <f t="shared" si="15"/>
        <v>0</v>
      </c>
    </row>
    <row r="53" spans="2:18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3"/>
        <v>0</v>
      </c>
      <c r="Q53" s="53">
        <f t="shared" si="14"/>
        <v>0</v>
      </c>
      <c r="R53" s="57">
        <f t="shared" si="15"/>
        <v>0</v>
      </c>
    </row>
    <row r="54" spans="2:18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89">
        <f>K48+K49</f>
        <v>0</v>
      </c>
      <c r="L54" s="89"/>
      <c r="M54" s="7"/>
      <c r="N54" s="98">
        <v>0.75</v>
      </c>
      <c r="O54" s="55">
        <f>K54*N54</f>
        <v>0</v>
      </c>
      <c r="P54" s="55">
        <f t="shared" si="13"/>
        <v>0</v>
      </c>
      <c r="Q54" s="55">
        <f>M54*N54</f>
        <v>0</v>
      </c>
      <c r="R54" s="56">
        <f>O54+P54+Q54</f>
        <v>0</v>
      </c>
    </row>
    <row r="55" spans="2:18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88">
        <f>SUM(R60:R64)</f>
        <v>0</v>
      </c>
    </row>
    <row r="56" spans="2:18" ht="12" customHeight="1" x14ac:dyDescent="0.2">
      <c r="B56" s="327"/>
      <c r="C56" s="104" t="s">
        <v>58</v>
      </c>
      <c r="D56" s="29"/>
      <c r="E56" s="29"/>
      <c r="F56" s="29">
        <f t="shared" ref="F56:F57" si="16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18" ht="13.5" customHeight="1" x14ac:dyDescent="0.2">
      <c r="B57" s="327"/>
      <c r="C57" s="95" t="s">
        <v>61</v>
      </c>
      <c r="D57" s="49"/>
      <c r="E57" s="49"/>
      <c r="F57" s="29">
        <f t="shared" si="16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18" ht="13.5" customHeight="1" x14ac:dyDescent="0.2">
      <c r="B58" s="327"/>
      <c r="C58" s="105" t="s">
        <v>59</v>
      </c>
      <c r="D58" s="29"/>
      <c r="E58" s="29"/>
      <c r="F58" s="29">
        <f t="shared" ref="F58:F59" si="17">D58-E58</f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18" ht="13.5" customHeight="1" x14ac:dyDescent="0.2">
      <c r="B59" s="327"/>
      <c r="C59" s="105" t="s">
        <v>60</v>
      </c>
      <c r="D59" s="29"/>
      <c r="E59" s="29"/>
      <c r="F59" s="29">
        <f t="shared" si="17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</row>
    <row r="60" spans="2:18" ht="13.5" customHeight="1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</row>
    <row r="61" spans="2:18" ht="13.5" customHeight="1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8">L61*N61</f>
        <v>0</v>
      </c>
      <c r="Q61" s="53">
        <f t="shared" ref="Q61:Q64" si="19">M61*N61</f>
        <v>0</v>
      </c>
      <c r="R61" s="57">
        <f>P61+Q61</f>
        <v>0</v>
      </c>
    </row>
    <row r="62" spans="2:18" ht="13.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8"/>
        <v>0</v>
      </c>
      <c r="Q62" s="53">
        <f t="shared" si="19"/>
        <v>0</v>
      </c>
      <c r="R62" s="57">
        <f t="shared" ref="R62:R63" si="20">P62+Q62</f>
        <v>0</v>
      </c>
    </row>
    <row r="63" spans="2:18" ht="13.5" customHeight="1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88"/>
      <c r="M63" s="88"/>
      <c r="N63" s="100">
        <v>0.5</v>
      </c>
      <c r="O63" s="227"/>
      <c r="P63" s="53">
        <f t="shared" si="18"/>
        <v>0</v>
      </c>
      <c r="Q63" s="53">
        <f t="shared" si="19"/>
        <v>0</v>
      </c>
      <c r="R63" s="57">
        <f t="shared" si="20"/>
        <v>0</v>
      </c>
    </row>
    <row r="64" spans="2:18" ht="13.5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89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8"/>
        <v>0</v>
      </c>
      <c r="Q64" s="53">
        <f t="shared" si="19"/>
        <v>0</v>
      </c>
      <c r="R64" s="56">
        <f>O64+P64+Q64</f>
        <v>0</v>
      </c>
    </row>
    <row r="65" spans="2:22" ht="13.5" customHeight="1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22" ht="13.5" customHeight="1" x14ac:dyDescent="0.2">
      <c r="B66" s="327"/>
      <c r="C66" s="102" t="s">
        <v>62</v>
      </c>
      <c r="D66" s="47"/>
      <c r="E66" s="88"/>
      <c r="F66" s="29">
        <f t="shared" ref="F66:F67" si="21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22" ht="13.5" customHeight="1" x14ac:dyDescent="0.2">
      <c r="B67" s="327"/>
      <c r="C67" s="95" t="s">
        <v>63</v>
      </c>
      <c r="D67" s="49"/>
      <c r="E67" s="49"/>
      <c r="F67" s="29">
        <f t="shared" si="21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22" ht="13.5" customHeight="1" x14ac:dyDescent="0.2">
      <c r="B68" s="327"/>
      <c r="C68" s="105" t="s">
        <v>59</v>
      </c>
      <c r="D68" s="29"/>
      <c r="E68" s="29"/>
      <c r="F68" s="29">
        <f t="shared" ref="F68:F69" si="22">D68-E68</f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22" ht="13.5" customHeight="1" x14ac:dyDescent="0.2">
      <c r="B69" s="327"/>
      <c r="C69" s="105" t="s">
        <v>60</v>
      </c>
      <c r="D69" s="29"/>
      <c r="E69" s="29"/>
      <c r="F69" s="29">
        <f t="shared" si="22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22" ht="13.5" customHeight="1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88"/>
      <c r="M70" s="35"/>
      <c r="N70" s="101">
        <v>0</v>
      </c>
      <c r="O70" s="203"/>
      <c r="P70" s="53">
        <f t="shared" ref="P70" si="23">N70*L70</f>
        <v>0</v>
      </c>
      <c r="Q70" s="53">
        <f t="shared" ref="Q70" si="24">M70*N70</f>
        <v>0</v>
      </c>
      <c r="R70" s="57">
        <f>P70+Q70</f>
        <v>0</v>
      </c>
    </row>
    <row r="71" spans="2:22" ht="13.5" customHeight="1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47"/>
      <c r="M71" s="88"/>
      <c r="N71" s="101">
        <v>0.1</v>
      </c>
      <c r="O71" s="203"/>
      <c r="P71" s="53">
        <f t="shared" ref="P71:P75" si="25">N71*L71</f>
        <v>0</v>
      </c>
      <c r="Q71" s="53">
        <f t="shared" ref="Q71:Q75" si="26">M71*N71</f>
        <v>0</v>
      </c>
      <c r="R71" s="57">
        <f t="shared" ref="R71:R74" si="27">P71+Q71</f>
        <v>0</v>
      </c>
    </row>
    <row r="72" spans="2:22" ht="13.5" customHeight="1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5"/>
        <v>0</v>
      </c>
      <c r="Q72" s="53">
        <f t="shared" si="26"/>
        <v>0</v>
      </c>
      <c r="R72" s="57">
        <f t="shared" si="27"/>
        <v>0</v>
      </c>
    </row>
    <row r="73" spans="2:22" ht="13.5" customHeight="1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88"/>
      <c r="M73" s="29"/>
      <c r="N73" s="37">
        <v>0.5</v>
      </c>
      <c r="O73" s="202"/>
      <c r="P73" s="53">
        <f t="shared" si="25"/>
        <v>0</v>
      </c>
      <c r="Q73" s="53">
        <f t="shared" si="26"/>
        <v>0</v>
      </c>
      <c r="R73" s="57">
        <f t="shared" si="27"/>
        <v>0</v>
      </c>
    </row>
    <row r="74" spans="2:22" ht="13.5" customHeight="1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47"/>
      <c r="M74" s="29"/>
      <c r="N74" s="37">
        <v>1</v>
      </c>
      <c r="O74" s="227"/>
      <c r="P74" s="53">
        <f t="shared" si="25"/>
        <v>0</v>
      </c>
      <c r="Q74" s="53">
        <f t="shared" si="26"/>
        <v>0</v>
      </c>
      <c r="R74" s="57">
        <f t="shared" si="27"/>
        <v>0</v>
      </c>
    </row>
    <row r="75" spans="2:22" ht="13.5" customHeight="1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89">
        <f>K68+K69</f>
        <v>0</v>
      </c>
      <c r="L75" s="30"/>
      <c r="M75" s="30"/>
      <c r="N75" s="94">
        <v>1.5</v>
      </c>
      <c r="O75" s="55">
        <f>K75*N75</f>
        <v>0</v>
      </c>
      <c r="P75" s="53">
        <f t="shared" si="25"/>
        <v>0</v>
      </c>
      <c r="Q75" s="53">
        <f t="shared" si="26"/>
        <v>0</v>
      </c>
      <c r="R75" s="56">
        <f>O75+P75+Q75</f>
        <v>0</v>
      </c>
    </row>
    <row r="76" spans="2:22" ht="15.75" thickBot="1" x14ac:dyDescent="0.3">
      <c r="B76" s="43" t="s">
        <v>64</v>
      </c>
      <c r="C76" s="331" t="s">
        <v>137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  <c r="S76" s="8"/>
      <c r="T76" s="8"/>
      <c r="U76" s="8"/>
      <c r="V76" s="8"/>
    </row>
    <row r="77" spans="2:22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  <c r="S77" s="8"/>
      <c r="T77" s="8"/>
      <c r="U77" s="8"/>
      <c r="V77" s="8"/>
    </row>
    <row r="78" spans="2:22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22" ht="15.75" customHeight="1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22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ht="24.6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  <row r="99" spans="2:18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5"/>
      <c r="L99" s="13"/>
      <c r="M99" s="13"/>
      <c r="N99" s="13"/>
      <c r="O99" s="13"/>
      <c r="P99" s="13"/>
      <c r="Q99" s="13"/>
      <c r="R99" s="13"/>
    </row>
    <row r="100" spans="2:18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5"/>
      <c r="L100" s="13"/>
      <c r="M100" s="13"/>
      <c r="N100" s="13"/>
      <c r="O100" s="13"/>
      <c r="P100" s="13"/>
      <c r="Q100" s="13"/>
      <c r="R100" s="13"/>
    </row>
    <row r="101" spans="2:18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5"/>
      <c r="L101" s="13"/>
      <c r="M101" s="13"/>
      <c r="N101" s="13"/>
      <c r="O101" s="13"/>
      <c r="P101" s="13"/>
      <c r="Q101" s="13"/>
      <c r="R101" s="13"/>
    </row>
    <row r="102" spans="2:18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5"/>
      <c r="L102" s="13"/>
      <c r="M102" s="13"/>
      <c r="N102" s="13"/>
      <c r="O102" s="13"/>
      <c r="P102" s="13"/>
      <c r="Q102" s="13"/>
      <c r="R102" s="13"/>
    </row>
    <row r="103" spans="2:18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5"/>
      <c r="L103" s="13"/>
      <c r="M103" s="13"/>
      <c r="N103" s="13"/>
      <c r="O103" s="13"/>
      <c r="P103" s="13"/>
      <c r="Q103" s="13"/>
      <c r="R103" s="13"/>
    </row>
    <row r="104" spans="2:18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5"/>
      <c r="L104" s="13"/>
      <c r="M104" s="13"/>
      <c r="N104" s="13"/>
      <c r="O104" s="13"/>
      <c r="P104" s="13"/>
      <c r="Q104" s="13"/>
      <c r="R104" s="13"/>
    </row>
    <row r="105" spans="2:18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5"/>
      <c r="L105" s="13"/>
      <c r="M105" s="13"/>
      <c r="N105" s="13"/>
      <c r="O105" s="13"/>
      <c r="P105" s="13"/>
      <c r="Q105" s="13"/>
      <c r="R105" s="13"/>
    </row>
    <row r="106" spans="2:18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5"/>
      <c r="L106" s="13"/>
      <c r="M106" s="13"/>
      <c r="N106" s="13"/>
      <c r="O106" s="13"/>
      <c r="P106" s="13"/>
      <c r="Q106" s="13"/>
      <c r="R106" s="13"/>
    </row>
    <row r="107" spans="2:18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5"/>
      <c r="L107" s="13"/>
      <c r="M107" s="13"/>
      <c r="N107" s="13"/>
      <c r="O107" s="13"/>
      <c r="P107" s="13"/>
      <c r="Q107" s="13"/>
      <c r="R107" s="13"/>
    </row>
    <row r="108" spans="2:18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5"/>
      <c r="L108" s="13"/>
      <c r="M108" s="13"/>
      <c r="N108" s="13"/>
      <c r="O108" s="13"/>
      <c r="P108" s="13"/>
      <c r="Q108" s="13"/>
      <c r="R108" s="13"/>
    </row>
    <row r="109" spans="2:18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5"/>
      <c r="L109" s="13"/>
      <c r="M109" s="13"/>
      <c r="N109" s="13"/>
      <c r="O109" s="13"/>
      <c r="P109" s="13"/>
      <c r="Q109" s="13"/>
      <c r="R109" s="13"/>
    </row>
    <row r="110" spans="2:18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5"/>
      <c r="L110" s="13"/>
      <c r="M110" s="13"/>
      <c r="N110" s="13"/>
      <c r="O110" s="13"/>
      <c r="P110" s="13"/>
      <c r="Q110" s="13"/>
      <c r="R110" s="13"/>
    </row>
    <row r="111" spans="2:18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5"/>
      <c r="L111" s="13"/>
      <c r="M111" s="13"/>
      <c r="N111" s="13"/>
      <c r="O111" s="13"/>
      <c r="P111" s="13"/>
      <c r="Q111" s="13"/>
      <c r="R111" s="13"/>
    </row>
    <row r="112" spans="2:18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5"/>
      <c r="L112" s="13"/>
      <c r="M112" s="13"/>
      <c r="N112" s="13"/>
      <c r="O112" s="13"/>
      <c r="P112" s="13"/>
      <c r="Q112" s="13"/>
      <c r="R112" s="13"/>
    </row>
    <row r="113" spans="2:18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5"/>
      <c r="L113" s="13"/>
      <c r="M113" s="13"/>
      <c r="N113" s="13"/>
      <c r="O113" s="13"/>
      <c r="P113" s="13"/>
      <c r="Q113" s="13"/>
      <c r="R113" s="13"/>
    </row>
    <row r="114" spans="2:18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5"/>
      <c r="L114" s="13"/>
      <c r="M114" s="13"/>
      <c r="N114" s="13"/>
      <c r="O114" s="13"/>
      <c r="P114" s="13"/>
      <c r="Q114" s="13"/>
      <c r="R114" s="13"/>
    </row>
    <row r="115" spans="2:18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5"/>
      <c r="L115" s="13"/>
      <c r="M115" s="13"/>
      <c r="N115" s="13"/>
      <c r="O115" s="13"/>
      <c r="P115" s="13"/>
      <c r="Q115" s="13"/>
      <c r="R115" s="13"/>
    </row>
  </sheetData>
  <customSheetViews>
    <customSheetView guid="{3C706205-6018-4044-BBE4-FDD57464BCA8}" scale="68" fitToPage="1" state="hidden" topLeftCell="B6">
      <pane xSplit="2" ySplit="4" topLeftCell="D10" activePane="bottomRight" state="frozen"/>
      <selection pane="bottomRight" activeCell="B6" sqref="B6"/>
      <pageMargins left="0.34" right="0.18" top="0.38" bottom="0.22" header="0.17" footer="0.17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АПКР-ЦВ и ЦБ</oddHeader>
      </headerFooter>
    </customSheetView>
    <customSheetView guid="{A6DB0F7F-8F28-4753-AA02-41AEBC54A2C5}" scale="68" fitToPage="1" state="hidden" topLeftCell="B6">
      <pane xSplit="2" ySplit="4" topLeftCell="D10" activePane="bottomRight" state="frozen"/>
      <selection pane="bottomRight" activeCell="B6" sqref="B6"/>
      <pageMargins left="0.34" right="0.18" top="0.38" bottom="0.22" header="0.17" footer="0.17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АПКР-ЦВ и ЦБ</oddHeader>
      </headerFooter>
    </customSheetView>
  </customSheetViews>
  <mergeCells count="64">
    <mergeCell ref="J47:J54"/>
    <mergeCell ref="C80:R80"/>
    <mergeCell ref="G23:G29"/>
    <mergeCell ref="H23:H29"/>
    <mergeCell ref="G30:G37"/>
    <mergeCell ref="H30:H37"/>
    <mergeCell ref="J31:J37"/>
    <mergeCell ref="J24:J29"/>
    <mergeCell ref="G55:G64"/>
    <mergeCell ref="G46:G54"/>
    <mergeCell ref="J39:J45"/>
    <mergeCell ref="B18:B22"/>
    <mergeCell ref="I18:I22"/>
    <mergeCell ref="H10:H11"/>
    <mergeCell ref="G10:G12"/>
    <mergeCell ref="P18:P22"/>
    <mergeCell ref="L18:L22"/>
    <mergeCell ref="M18:M22"/>
    <mergeCell ref="N18:N22"/>
    <mergeCell ref="H18:H22"/>
    <mergeCell ref="G18:G22"/>
    <mergeCell ref="R19:R22"/>
    <mergeCell ref="Q18:Q22"/>
    <mergeCell ref="I7:I8"/>
    <mergeCell ref="G7:G8"/>
    <mergeCell ref="J7:J8"/>
    <mergeCell ref="E6:R6"/>
    <mergeCell ref="H7:H8"/>
    <mergeCell ref="L7:M7"/>
    <mergeCell ref="B1:C1"/>
    <mergeCell ref="B7:B8"/>
    <mergeCell ref="D7:D8"/>
    <mergeCell ref="B3:R3"/>
    <mergeCell ref="B2:R2"/>
    <mergeCell ref="N7:N8"/>
    <mergeCell ref="F7:F8"/>
    <mergeCell ref="C7:C8"/>
    <mergeCell ref="E7:E8"/>
    <mergeCell ref="K7:K8"/>
    <mergeCell ref="O7:R7"/>
    <mergeCell ref="B23:B29"/>
    <mergeCell ref="I23:I29"/>
    <mergeCell ref="I30:I37"/>
    <mergeCell ref="I38:I45"/>
    <mergeCell ref="G38:G45"/>
    <mergeCell ref="H38:H45"/>
    <mergeCell ref="B30:B37"/>
    <mergeCell ref="B38:B45"/>
    <mergeCell ref="B46:B54"/>
    <mergeCell ref="B5:R5"/>
    <mergeCell ref="B4:R4"/>
    <mergeCell ref="C79:R79"/>
    <mergeCell ref="C76:I76"/>
    <mergeCell ref="I65:I75"/>
    <mergeCell ref="I55:I64"/>
    <mergeCell ref="I46:I54"/>
    <mergeCell ref="J56:J64"/>
    <mergeCell ref="J66:J75"/>
    <mergeCell ref="H65:H75"/>
    <mergeCell ref="H55:H64"/>
    <mergeCell ref="H46:H54"/>
    <mergeCell ref="B55:B64"/>
    <mergeCell ref="B65:B75"/>
    <mergeCell ref="G65:G75"/>
  </mergeCells>
  <printOptions horizontalCentered="1"/>
  <pageMargins left="0.34" right="0.18" top="0.38" bottom="0.22" header="0.17" footer="0.17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АПКР-ЦВ и ЦБ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144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62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145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90" fitToPage="1" state="hidden" topLeftCell="B1">
      <selection activeCell="B1" sqref="B1:C1"/>
      <pageMargins left="0.34" right="0.18" top="0.38" bottom="0.22" header="0.17" footer="0.17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АПКР-УИФ</oddHeader>
      </headerFooter>
    </customSheetView>
    <customSheetView guid="{A6DB0F7F-8F28-4753-AA02-41AEBC54A2C5}" scale="90" fitToPage="1" state="hidden" topLeftCell="B1">
      <selection activeCell="B1" sqref="B1:C1"/>
      <pageMargins left="0.34" right="0.18" top="0.38" bottom="0.22" header="0.17" footer="0.17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АПКР-УИФ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АПКР-УИФ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4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140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62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7.2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141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90" fitToPage="1" state="hidden" topLeftCell="B1">
      <selection activeCell="B1" sqref="B1:C1"/>
      <pageMargins left="0.35433070866141736" right="0.19685039370078741" top="0.39370078740157483" bottom="0.23622047244094491" header="0.15748031496062992" footer="0.15748031496062992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АПКР-ОП</oddHeader>
      </headerFooter>
    </customSheetView>
    <customSheetView guid="{A6DB0F7F-8F28-4753-AA02-41AEBC54A2C5}" scale="90" fitToPage="1" state="hidden" topLeftCell="B1">
      <selection activeCell="B1" sqref="B1:C1"/>
      <pageMargins left="0.35433070866141736" right="0.19685039370078741" top="0.39370078740157483" bottom="0.23622047244094491" header="0.15748031496062992" footer="0.15748031496062992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АПКР-ОП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АПКР-ОП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="89" zoomScaleNormal="89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B1"/>
    </sheetView>
  </sheetViews>
  <sheetFormatPr defaultColWidth="8" defaultRowHeight="12.75" x14ac:dyDescent="0.2"/>
  <cols>
    <col min="1" max="1" width="6.28515625" style="117" customWidth="1"/>
    <col min="2" max="2" width="51.85546875" style="117" customWidth="1"/>
    <col min="3" max="3" width="19.42578125" style="117" bestFit="1" customWidth="1"/>
    <col min="4" max="4" width="13.42578125" style="117" bestFit="1" customWidth="1"/>
    <col min="5" max="5" width="14.7109375" style="117" bestFit="1" customWidth="1"/>
    <col min="6" max="6" width="12.140625" style="117" bestFit="1" customWidth="1"/>
    <col min="7" max="8" width="9.28515625" style="117" customWidth="1"/>
    <col min="9" max="9" width="9" style="117" customWidth="1"/>
    <col min="10" max="10" width="9.42578125" style="117" customWidth="1"/>
    <col min="11" max="11" width="9.28515625" style="117" customWidth="1"/>
    <col min="12" max="12" width="8.7109375" style="117" customWidth="1"/>
    <col min="13" max="13" width="9.140625" style="117" customWidth="1"/>
    <col min="14" max="14" width="10.85546875" style="117" customWidth="1"/>
    <col min="15" max="15" width="13.5703125" style="117" customWidth="1"/>
    <col min="16" max="16" width="17.85546875" style="117" customWidth="1"/>
    <col min="17" max="16384" width="8" style="117"/>
  </cols>
  <sheetData>
    <row r="1" spans="1:16" x14ac:dyDescent="0.2">
      <c r="A1" s="382"/>
      <c r="B1" s="382"/>
      <c r="C1" s="116"/>
    </row>
    <row r="2" spans="1:16" x14ac:dyDescent="0.2">
      <c r="A2" s="383" t="s">
        <v>69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</row>
    <row r="3" spans="1:16" x14ac:dyDescent="0.2">
      <c r="A3" s="384" t="s">
        <v>100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4" spans="1:16" x14ac:dyDescent="0.2">
      <c r="A4" s="384" t="s">
        <v>18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</row>
    <row r="5" spans="1:16" ht="13.5" thickBot="1" x14ac:dyDescent="0.25">
      <c r="A5" s="118"/>
      <c r="B5" s="118"/>
      <c r="C5" s="118"/>
      <c r="D5" s="385" t="s">
        <v>19</v>
      </c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</row>
    <row r="6" spans="1:16" ht="38.25" customHeight="1" thickBot="1" x14ac:dyDescent="0.25">
      <c r="A6" s="378" t="s">
        <v>20</v>
      </c>
      <c r="B6" s="380" t="s">
        <v>101</v>
      </c>
      <c r="C6" s="386" t="s">
        <v>22</v>
      </c>
      <c r="D6" s="378" t="s">
        <v>102</v>
      </c>
      <c r="E6" s="378" t="s">
        <v>103</v>
      </c>
      <c r="F6" s="378" t="s">
        <v>104</v>
      </c>
      <c r="G6" s="389" t="s">
        <v>105</v>
      </c>
      <c r="H6" s="390"/>
      <c r="I6" s="390"/>
      <c r="J6" s="390"/>
      <c r="K6" s="390"/>
      <c r="L6" s="390"/>
      <c r="M6" s="390"/>
      <c r="N6" s="390"/>
      <c r="O6" s="378" t="s">
        <v>25</v>
      </c>
      <c r="P6" s="378" t="s">
        <v>106</v>
      </c>
    </row>
    <row r="7" spans="1:16" ht="28.5" customHeight="1" thickBot="1" x14ac:dyDescent="0.25">
      <c r="A7" s="379"/>
      <c r="B7" s="379"/>
      <c r="C7" s="387"/>
      <c r="D7" s="381"/>
      <c r="E7" s="388"/>
      <c r="F7" s="388"/>
      <c r="G7" s="119">
        <v>0</v>
      </c>
      <c r="H7" s="120">
        <v>0.1</v>
      </c>
      <c r="I7" s="120">
        <v>0.2</v>
      </c>
      <c r="J7" s="120">
        <v>0.35</v>
      </c>
      <c r="K7" s="120">
        <v>0.5</v>
      </c>
      <c r="L7" s="120">
        <v>0.75</v>
      </c>
      <c r="M7" s="120">
        <v>1</v>
      </c>
      <c r="N7" s="121">
        <v>1.5</v>
      </c>
      <c r="O7" s="388"/>
      <c r="P7" s="388"/>
    </row>
    <row r="8" spans="1:16" s="130" customFormat="1" ht="13.5" customHeight="1" thickBot="1" x14ac:dyDescent="0.3">
      <c r="A8" s="122">
        <v>1</v>
      </c>
      <c r="B8" s="123">
        <v>2</v>
      </c>
      <c r="C8" s="124">
        <v>3</v>
      </c>
      <c r="D8" s="125">
        <v>4</v>
      </c>
      <c r="E8" s="126" t="s">
        <v>107</v>
      </c>
      <c r="F8" s="125">
        <v>6</v>
      </c>
      <c r="G8" s="127">
        <v>7</v>
      </c>
      <c r="H8" s="128">
        <v>8</v>
      </c>
      <c r="I8" s="128">
        <v>9</v>
      </c>
      <c r="J8" s="128">
        <v>10</v>
      </c>
      <c r="K8" s="128">
        <v>11</v>
      </c>
      <c r="L8" s="127">
        <v>12</v>
      </c>
      <c r="M8" s="128">
        <v>13</v>
      </c>
      <c r="N8" s="129">
        <v>14</v>
      </c>
      <c r="O8" s="122">
        <v>15</v>
      </c>
      <c r="P8" s="122">
        <v>16</v>
      </c>
    </row>
    <row r="9" spans="1:16" s="137" customFormat="1" ht="30" customHeight="1" x14ac:dyDescent="0.2">
      <c r="A9" s="131" t="s">
        <v>44</v>
      </c>
      <c r="B9" s="132" t="s">
        <v>108</v>
      </c>
      <c r="C9" s="133">
        <f>SUM(C10:C13)</f>
        <v>0</v>
      </c>
      <c r="D9" s="133">
        <f t="shared" ref="D9:F9" si="0">SUM(D10:D13)</f>
        <v>0</v>
      </c>
      <c r="E9" s="133">
        <f t="shared" si="0"/>
        <v>0</v>
      </c>
      <c r="F9" s="133">
        <f t="shared" si="0"/>
        <v>0</v>
      </c>
      <c r="G9" s="134">
        <f>SUM(G10:G13)</f>
        <v>0</v>
      </c>
      <c r="H9" s="135">
        <f t="shared" ref="H9:N9" si="1">SUM(H10:H13)</f>
        <v>0</v>
      </c>
      <c r="I9" s="135">
        <f t="shared" si="1"/>
        <v>0</v>
      </c>
      <c r="J9" s="135">
        <f t="shared" si="1"/>
        <v>0</v>
      </c>
      <c r="K9" s="135">
        <f t="shared" si="1"/>
        <v>0</v>
      </c>
      <c r="L9" s="135">
        <f t="shared" si="1"/>
        <v>0</v>
      </c>
      <c r="M9" s="135">
        <f t="shared" si="1"/>
        <v>0</v>
      </c>
      <c r="N9" s="134">
        <f t="shared" si="1"/>
        <v>0</v>
      </c>
      <c r="O9" s="161"/>
      <c r="P9" s="136">
        <f>P10+P11+P12+P13</f>
        <v>0</v>
      </c>
    </row>
    <row r="10" spans="1:16" s="145" customFormat="1" x14ac:dyDescent="0.2">
      <c r="A10" s="138">
        <v>1</v>
      </c>
      <c r="B10" s="139">
        <v>0</v>
      </c>
      <c r="C10" s="157">
        <f>'АПКР-ЦВ и ЦБ'!D13</f>
        <v>0</v>
      </c>
      <c r="D10" s="140">
        <f>'АПКР-ЦВ и ЦБ'!E13</f>
        <v>0</v>
      </c>
      <c r="E10" s="141">
        <f>C10-D10-F10</f>
        <v>0</v>
      </c>
      <c r="F10" s="140"/>
      <c r="G10" s="142"/>
      <c r="H10" s="143"/>
      <c r="I10" s="143"/>
      <c r="J10" s="143"/>
      <c r="K10" s="143"/>
      <c r="L10" s="143"/>
      <c r="M10" s="143"/>
      <c r="N10" s="144"/>
      <c r="O10" s="139">
        <v>0</v>
      </c>
      <c r="P10" s="140">
        <f>SUM(G10:N10)*O10</f>
        <v>0</v>
      </c>
    </row>
    <row r="11" spans="1:16" s="145" customFormat="1" x14ac:dyDescent="0.2">
      <c r="A11" s="138">
        <v>2</v>
      </c>
      <c r="B11" s="139">
        <v>0.2</v>
      </c>
      <c r="C11" s="157">
        <f>'АПКР-ЦВ и ЦБ'!D14</f>
        <v>0</v>
      </c>
      <c r="D11" s="140">
        <f>'АПКР-ЦВ и ЦБ'!E14</f>
        <v>0</v>
      </c>
      <c r="E11" s="141">
        <f>C11-D11-F11</f>
        <v>0</v>
      </c>
      <c r="F11" s="140"/>
      <c r="G11" s="142"/>
      <c r="H11" s="143"/>
      <c r="I11" s="143"/>
      <c r="J11" s="143"/>
      <c r="K11" s="143"/>
      <c r="L11" s="143"/>
      <c r="M11" s="143"/>
      <c r="N11" s="144"/>
      <c r="O11" s="139">
        <v>0.2</v>
      </c>
      <c r="P11" s="140">
        <f t="shared" ref="P11:P12" si="2">SUM(G11:N11)*O11</f>
        <v>0</v>
      </c>
    </row>
    <row r="12" spans="1:16" s="145" customFormat="1" x14ac:dyDescent="0.2">
      <c r="A12" s="138">
        <v>3</v>
      </c>
      <c r="B12" s="139">
        <v>0.5</v>
      </c>
      <c r="C12" s="157">
        <f>'АПКР-ЦВ и ЦБ'!D15</f>
        <v>0</v>
      </c>
      <c r="D12" s="140">
        <f>'АПКР-ЦВ и ЦБ'!E15</f>
        <v>0</v>
      </c>
      <c r="E12" s="141">
        <f>C12-D12-F12</f>
        <v>0</v>
      </c>
      <c r="F12" s="140"/>
      <c r="G12" s="142"/>
      <c r="H12" s="143"/>
      <c r="I12" s="143"/>
      <c r="J12" s="143"/>
      <c r="K12" s="143"/>
      <c r="L12" s="143"/>
      <c r="M12" s="143"/>
      <c r="N12" s="144"/>
      <c r="O12" s="139">
        <v>0.5</v>
      </c>
      <c r="P12" s="140">
        <f t="shared" si="2"/>
        <v>0</v>
      </c>
    </row>
    <row r="13" spans="1:16" s="145" customFormat="1" x14ac:dyDescent="0.2">
      <c r="A13" s="146">
        <v>4</v>
      </c>
      <c r="B13" s="171">
        <v>1</v>
      </c>
      <c r="C13" s="172">
        <f>'АПКР-ЦВ и ЦБ'!D16</f>
        <v>0</v>
      </c>
      <c r="D13" s="147">
        <f>'АПКР-ЦВ и ЦБ'!E16</f>
        <v>0</v>
      </c>
      <c r="E13" s="173">
        <f>C13-D13-F13</f>
        <v>0</v>
      </c>
      <c r="F13" s="147"/>
      <c r="G13" s="148"/>
      <c r="H13" s="149"/>
      <c r="I13" s="149"/>
      <c r="J13" s="149"/>
      <c r="K13" s="149"/>
      <c r="L13" s="149"/>
      <c r="M13" s="149"/>
      <c r="N13" s="150"/>
      <c r="O13" s="171">
        <v>1</v>
      </c>
      <c r="P13" s="147">
        <f>SUM(G13:N13)*O13</f>
        <v>0</v>
      </c>
    </row>
    <row r="14" spans="1:16" s="170" customFormat="1" ht="26.25" thickBot="1" x14ac:dyDescent="0.25">
      <c r="A14" s="186">
        <v>5</v>
      </c>
      <c r="B14" s="184" t="s">
        <v>109</v>
      </c>
      <c r="C14" s="394"/>
      <c r="D14" s="395"/>
      <c r="E14" s="395"/>
      <c r="F14" s="396"/>
      <c r="G14" s="174">
        <f>G10*B10*$G$7+G11*B11*$G$7+G12*B12*$G$7+G13*B13*$G$7</f>
        <v>0</v>
      </c>
      <c r="H14" s="175">
        <f>H10*C10*$H$7+H11*C11*$H$7+H12*C12*$H$7+H13*C13*$H$7</f>
        <v>0</v>
      </c>
      <c r="I14" s="175">
        <f>I10*D10*$I$7+I11*D11*$I$7+I12*D12*$I$7+I13*D13*$I$7</f>
        <v>0</v>
      </c>
      <c r="J14" s="175">
        <f>J10*E10*$J$7+J11*E11*$J$7+J12*E12*$J$7+J13*E13*$J$7</f>
        <v>0</v>
      </c>
      <c r="K14" s="175">
        <f>K10*F10*$K$7+K11*F11*$K$7+K12*F12*$K$7+K13*F13*$K$7</f>
        <v>0</v>
      </c>
      <c r="L14" s="175">
        <f>L10*G10*$L$7+L11*G11*$L$7+L12*G12*$L$7+L13*G13*$L$7</f>
        <v>0</v>
      </c>
      <c r="M14" s="175">
        <f>M10*H10*$M$7+M11*H11*$M$7+M12*H12*$M$7+M13*H13*$M$7</f>
        <v>0</v>
      </c>
      <c r="N14" s="175">
        <f>N10*I10*$N$7+N11*I11*$N$7+N12*I12*$N$7+N13*I13*$N$7</f>
        <v>0</v>
      </c>
      <c r="O14" s="176"/>
      <c r="P14" s="248">
        <f>SUM(G14:N14)</f>
        <v>0</v>
      </c>
    </row>
    <row r="15" spans="1:16" s="137" customFormat="1" ht="25.5" x14ac:dyDescent="0.2">
      <c r="A15" s="131" t="s">
        <v>56</v>
      </c>
      <c r="B15" s="132" t="s">
        <v>110</v>
      </c>
      <c r="C15" s="133">
        <f>SUM(C16:C19)</f>
        <v>0</v>
      </c>
      <c r="D15" s="133">
        <f t="shared" ref="D15" si="3">SUM(D16:D19)</f>
        <v>0</v>
      </c>
      <c r="E15" s="133">
        <f t="shared" ref="E15" si="4">SUM(E16:E19)</f>
        <v>0</v>
      </c>
      <c r="F15" s="133">
        <f t="shared" ref="F15" si="5">SUM(F16:F19)</f>
        <v>0</v>
      </c>
      <c r="G15" s="134">
        <f>SUM(G16:G19)</f>
        <v>0</v>
      </c>
      <c r="H15" s="135">
        <f t="shared" ref="H15:N15" si="6">SUM(H16:H19)</f>
        <v>0</v>
      </c>
      <c r="I15" s="135">
        <f t="shared" si="6"/>
        <v>0</v>
      </c>
      <c r="J15" s="135">
        <f t="shared" si="6"/>
        <v>0</v>
      </c>
      <c r="K15" s="135">
        <f t="shared" si="6"/>
        <v>0</v>
      </c>
      <c r="L15" s="135">
        <f t="shared" si="6"/>
        <v>0</v>
      </c>
      <c r="M15" s="135">
        <f t="shared" si="6"/>
        <v>0</v>
      </c>
      <c r="N15" s="134">
        <f t="shared" si="6"/>
        <v>0</v>
      </c>
      <c r="O15" s="161"/>
      <c r="P15" s="136">
        <f>P16+P17+P18+P19</f>
        <v>0</v>
      </c>
    </row>
    <row r="16" spans="1:16" s="145" customFormat="1" x14ac:dyDescent="0.2">
      <c r="A16" s="146">
        <v>1</v>
      </c>
      <c r="B16" s="139">
        <v>0</v>
      </c>
      <c r="C16" s="157">
        <f>'АПКР-ЛСРВ'!D13</f>
        <v>0</v>
      </c>
      <c r="D16" s="157">
        <f>'АПКР-ЛСРВ'!E13</f>
        <v>0</v>
      </c>
      <c r="E16" s="141">
        <f>C16-D16-F16</f>
        <v>0</v>
      </c>
      <c r="F16" s="140"/>
      <c r="G16" s="142"/>
      <c r="H16" s="143"/>
      <c r="I16" s="143"/>
      <c r="J16" s="143"/>
      <c r="K16" s="143"/>
      <c r="L16" s="143"/>
      <c r="M16" s="143"/>
      <c r="N16" s="144"/>
      <c r="O16" s="139">
        <v>0</v>
      </c>
      <c r="P16" s="140">
        <f>SUM(G16:N16)*O16</f>
        <v>0</v>
      </c>
    </row>
    <row r="17" spans="1:16" s="145" customFormat="1" x14ac:dyDescent="0.2">
      <c r="A17" s="146">
        <v>2</v>
      </c>
      <c r="B17" s="139">
        <v>0.2</v>
      </c>
      <c r="C17" s="157">
        <f>'АПКР-ЛСРВ'!D14</f>
        <v>0</v>
      </c>
      <c r="D17" s="157">
        <f>'АПКР-ЛСРВ'!E14</f>
        <v>0</v>
      </c>
      <c r="E17" s="141">
        <f>C17-D17-F17</f>
        <v>0</v>
      </c>
      <c r="F17" s="140"/>
      <c r="G17" s="142"/>
      <c r="H17" s="143"/>
      <c r="I17" s="143"/>
      <c r="J17" s="143"/>
      <c r="K17" s="143"/>
      <c r="L17" s="143"/>
      <c r="M17" s="143"/>
      <c r="N17" s="144"/>
      <c r="O17" s="139">
        <v>0.2</v>
      </c>
      <c r="P17" s="140">
        <f t="shared" ref="P17:P18" si="7">SUM(G17:N17)*O17</f>
        <v>0</v>
      </c>
    </row>
    <row r="18" spans="1:16" s="145" customFormat="1" x14ac:dyDescent="0.2">
      <c r="A18" s="146">
        <v>3</v>
      </c>
      <c r="B18" s="139">
        <v>0.5</v>
      </c>
      <c r="C18" s="157">
        <f>'АПКР-ЛСРВ'!D15</f>
        <v>0</v>
      </c>
      <c r="D18" s="157">
        <f>'АПКР-ЛСРВ'!E15</f>
        <v>0</v>
      </c>
      <c r="E18" s="141">
        <f>C18-D18-F18</f>
        <v>0</v>
      </c>
      <c r="F18" s="140"/>
      <c r="G18" s="142"/>
      <c r="H18" s="143"/>
      <c r="I18" s="143"/>
      <c r="J18" s="143"/>
      <c r="K18" s="143"/>
      <c r="L18" s="143"/>
      <c r="M18" s="143"/>
      <c r="N18" s="144"/>
      <c r="O18" s="139">
        <v>0.5</v>
      </c>
      <c r="P18" s="140">
        <f t="shared" si="7"/>
        <v>0</v>
      </c>
    </row>
    <row r="19" spans="1:16" s="145" customFormat="1" x14ac:dyDescent="0.2">
      <c r="A19" s="146">
        <v>4</v>
      </c>
      <c r="B19" s="171">
        <v>1</v>
      </c>
      <c r="C19" s="157">
        <f>'АПКР-ЛСРВ'!D16</f>
        <v>0</v>
      </c>
      <c r="D19" s="157">
        <f>'АПКР-ЛСРВ'!E16</f>
        <v>0</v>
      </c>
      <c r="E19" s="173">
        <f>C19-D19-F19</f>
        <v>0</v>
      </c>
      <c r="F19" s="147"/>
      <c r="G19" s="148"/>
      <c r="H19" s="149"/>
      <c r="I19" s="149"/>
      <c r="J19" s="149"/>
      <c r="K19" s="149"/>
      <c r="L19" s="149"/>
      <c r="M19" s="149"/>
      <c r="N19" s="150"/>
      <c r="O19" s="171">
        <v>1</v>
      </c>
      <c r="P19" s="147">
        <f>SUM(G19:N19)*O19</f>
        <v>0</v>
      </c>
    </row>
    <row r="20" spans="1:16" s="145" customFormat="1" ht="26.25" thickBot="1" x14ac:dyDescent="0.25">
      <c r="A20" s="185">
        <v>5</v>
      </c>
      <c r="B20" s="184" t="s">
        <v>111</v>
      </c>
      <c r="C20" s="394"/>
      <c r="D20" s="395"/>
      <c r="E20" s="395"/>
      <c r="F20" s="396"/>
      <c r="G20" s="174">
        <f>G16*B16*$G$7+G17*B17*$G$7+G18*B18*$G$7+G19*B19*$G$7</f>
        <v>0</v>
      </c>
      <c r="H20" s="175">
        <f>H16*C16*$H$7+H17*C17*$H$7+H18*C18*$H$7+H19*C19*$H$7</f>
        <v>0</v>
      </c>
      <c r="I20" s="175">
        <f>I16*D16*$I$7+I17*D17*$I$7+I18*D18*$I$7+I19*D19*$I$7</f>
        <v>0</v>
      </c>
      <c r="J20" s="175">
        <f>J16*E16*$J$7+J17*E17*$J$7+J18*E18*$J$7+J19*E19*$J$7</f>
        <v>0</v>
      </c>
      <c r="K20" s="175">
        <f>K16*F16*$K$7+K17*F17*$K$7+K18*F18*$K$7+K19*F19*$K$7</f>
        <v>0</v>
      </c>
      <c r="L20" s="175">
        <f>L16*G16*$L$7+L17*G17*$L$7+L18*G18*$L$7+L19*G19*$L$7</f>
        <v>0</v>
      </c>
      <c r="M20" s="175">
        <f>M16*H16*$M$7+M17*H17*$M$7+M18*H18*$M$7+M19*H19*$M$7</f>
        <v>0</v>
      </c>
      <c r="N20" s="175">
        <f>N16*I16*$N$7+N17*I17*$N$7+N18*I18*$N$7+N19*I19*$N$7</f>
        <v>0</v>
      </c>
      <c r="O20" s="176"/>
      <c r="P20" s="248">
        <f>SUM(G20:N20)</f>
        <v>0</v>
      </c>
    </row>
    <row r="21" spans="1:16" s="137" customFormat="1" x14ac:dyDescent="0.2">
      <c r="A21" s="151" t="s">
        <v>64</v>
      </c>
      <c r="B21" s="132" t="s">
        <v>112</v>
      </c>
      <c r="C21" s="133">
        <f>SUM(C22:C25)</f>
        <v>0</v>
      </c>
      <c r="D21" s="133">
        <f t="shared" ref="D21" si="8">SUM(D22:D25)</f>
        <v>0</v>
      </c>
      <c r="E21" s="133">
        <f t="shared" ref="E21" si="9">SUM(E22:E25)</f>
        <v>0</v>
      </c>
      <c r="F21" s="133">
        <f t="shared" ref="F21" si="10">SUM(F22:F25)</f>
        <v>0</v>
      </c>
      <c r="G21" s="134">
        <f>SUM(G22:G25)</f>
        <v>0</v>
      </c>
      <c r="H21" s="135">
        <f t="shared" ref="H21:N21" si="11">SUM(H22:H25)</f>
        <v>0</v>
      </c>
      <c r="I21" s="135">
        <f t="shared" si="11"/>
        <v>0</v>
      </c>
      <c r="J21" s="135">
        <f t="shared" si="11"/>
        <v>0</v>
      </c>
      <c r="K21" s="135">
        <f t="shared" si="11"/>
        <v>0</v>
      </c>
      <c r="L21" s="135">
        <f t="shared" si="11"/>
        <v>0</v>
      </c>
      <c r="M21" s="135">
        <f t="shared" si="11"/>
        <v>0</v>
      </c>
      <c r="N21" s="134">
        <f t="shared" si="11"/>
        <v>0</v>
      </c>
      <c r="O21" s="161"/>
      <c r="P21" s="136">
        <f>P22+P23+P24+P25</f>
        <v>0</v>
      </c>
    </row>
    <row r="22" spans="1:16" s="145" customFormat="1" x14ac:dyDescent="0.2">
      <c r="A22" s="152">
        <v>1</v>
      </c>
      <c r="B22" s="139">
        <v>0</v>
      </c>
      <c r="C22" s="157">
        <f>'АПКР-ЈИ'!D13</f>
        <v>0</v>
      </c>
      <c r="D22" s="157">
        <f>'АПКР-ЈИ'!E13</f>
        <v>0</v>
      </c>
      <c r="E22" s="141">
        <f>C22-D22-F22</f>
        <v>0</v>
      </c>
      <c r="F22" s="140"/>
      <c r="G22" s="142"/>
      <c r="H22" s="143"/>
      <c r="I22" s="143"/>
      <c r="J22" s="143"/>
      <c r="K22" s="143"/>
      <c r="L22" s="143"/>
      <c r="M22" s="143"/>
      <c r="N22" s="144"/>
      <c r="O22" s="139">
        <v>0</v>
      </c>
      <c r="P22" s="140">
        <f>SUM(G22:N22)*O22</f>
        <v>0</v>
      </c>
    </row>
    <row r="23" spans="1:16" s="145" customFormat="1" x14ac:dyDescent="0.2">
      <c r="A23" s="152">
        <v>2</v>
      </c>
      <c r="B23" s="139">
        <v>0.2</v>
      </c>
      <c r="C23" s="157">
        <f>'АПКР-ЈИ'!D14</f>
        <v>0</v>
      </c>
      <c r="D23" s="157">
        <f>'АПКР-ЈИ'!E14</f>
        <v>0</v>
      </c>
      <c r="E23" s="141">
        <f>C23-D23-F23</f>
        <v>0</v>
      </c>
      <c r="F23" s="140"/>
      <c r="G23" s="142"/>
      <c r="H23" s="143"/>
      <c r="I23" s="143"/>
      <c r="J23" s="143"/>
      <c r="K23" s="143"/>
      <c r="L23" s="143"/>
      <c r="M23" s="143"/>
      <c r="N23" s="144"/>
      <c r="O23" s="139">
        <v>0.2</v>
      </c>
      <c r="P23" s="140">
        <f t="shared" ref="P23:P24" si="12">SUM(G23:N23)*O23</f>
        <v>0</v>
      </c>
    </row>
    <row r="24" spans="1:16" s="145" customFormat="1" x14ac:dyDescent="0.2">
      <c r="A24" s="152">
        <v>3</v>
      </c>
      <c r="B24" s="139">
        <v>0.5</v>
      </c>
      <c r="C24" s="157">
        <f>'АПКР-ЈИ'!D15</f>
        <v>0</v>
      </c>
      <c r="D24" s="157">
        <f>'АПКР-ЈИ'!E15</f>
        <v>0</v>
      </c>
      <c r="E24" s="141">
        <f>C24-D24-F24</f>
        <v>0</v>
      </c>
      <c r="F24" s="140"/>
      <c r="G24" s="142"/>
      <c r="H24" s="143"/>
      <c r="I24" s="143"/>
      <c r="J24" s="143"/>
      <c r="K24" s="143"/>
      <c r="L24" s="143"/>
      <c r="M24" s="143"/>
      <c r="N24" s="144"/>
      <c r="O24" s="139">
        <v>0.5</v>
      </c>
      <c r="P24" s="140">
        <f t="shared" si="12"/>
        <v>0</v>
      </c>
    </row>
    <row r="25" spans="1:16" s="145" customFormat="1" x14ac:dyDescent="0.2">
      <c r="A25" s="180">
        <v>4</v>
      </c>
      <c r="B25" s="168">
        <v>1</v>
      </c>
      <c r="C25" s="157">
        <f>'АПКР-ЈИ'!D16</f>
        <v>0</v>
      </c>
      <c r="D25" s="157">
        <f>'АПКР-ЈИ'!E16</f>
        <v>0</v>
      </c>
      <c r="E25" s="177">
        <f>C25-D25-F25</f>
        <v>0</v>
      </c>
      <c r="F25" s="156"/>
      <c r="G25" s="178"/>
      <c r="H25" s="169"/>
      <c r="I25" s="169"/>
      <c r="J25" s="169"/>
      <c r="K25" s="169"/>
      <c r="L25" s="169"/>
      <c r="M25" s="169"/>
      <c r="N25" s="179"/>
      <c r="O25" s="168">
        <v>1</v>
      </c>
      <c r="P25" s="147">
        <f>SUM(G25:N25)*O25</f>
        <v>0</v>
      </c>
    </row>
    <row r="26" spans="1:16" s="145" customFormat="1" ht="29.25" customHeight="1" thickBot="1" x14ac:dyDescent="0.25">
      <c r="A26" s="187">
        <v>5</v>
      </c>
      <c r="B26" s="184" t="s">
        <v>113</v>
      </c>
      <c r="C26" s="397"/>
      <c r="D26" s="398"/>
      <c r="E26" s="398"/>
      <c r="F26" s="399"/>
      <c r="G26" s="181">
        <f>G22*B22*$G$7+G23*B23*$G$7+G24*B24*$G$7+G25*B25*$G$7</f>
        <v>0</v>
      </c>
      <c r="H26" s="175">
        <f>H22*C22*$H$7+H23*C23*$H$7+H24*C24*$H$7+H25*C25*$H$7</f>
        <v>0</v>
      </c>
      <c r="I26" s="175">
        <f>I22*D22*$I$7+I23*D23*$I$7+I24*D24*$I$7+I25*D25*$I$7</f>
        <v>0</v>
      </c>
      <c r="J26" s="175">
        <f>J22*E22*$J$7+J23*E23*$J$7+J24*E24*$J$7+J25*E25*$J$7</f>
        <v>0</v>
      </c>
      <c r="K26" s="175">
        <f>K22*F22*$K$7+K23*F23*$K$7+K24*F24*$K$7+K25*F25*$K$7</f>
        <v>0</v>
      </c>
      <c r="L26" s="175">
        <f>L22*G22*$L$7+L23*G23*$L$7+L24*G24*$L$7+L25*G25*$L$7</f>
        <v>0</v>
      </c>
      <c r="M26" s="175">
        <f>M22*H22*$M$7+M23*H23*$M$7+M24*H24*$M$7+M25*H25*$M$7</f>
        <v>0</v>
      </c>
      <c r="N26" s="175">
        <f>N22*I22*$N$7+N23*I23*$N$7+N24*I24*$N$7+N25*I25*$N$7</f>
        <v>0</v>
      </c>
      <c r="O26" s="182"/>
      <c r="P26" s="248">
        <f>SUM(G26:N26)</f>
        <v>0</v>
      </c>
    </row>
    <row r="27" spans="1:16" s="137" customFormat="1" ht="25.5" x14ac:dyDescent="0.2">
      <c r="A27" s="131" t="s">
        <v>76</v>
      </c>
      <c r="B27" s="132" t="s">
        <v>114</v>
      </c>
      <c r="C27" s="133">
        <f>SUM(C28:C31)</f>
        <v>0</v>
      </c>
      <c r="D27" s="133">
        <f t="shared" ref="D27" si="13">SUM(D28:D31)</f>
        <v>0</v>
      </c>
      <c r="E27" s="133">
        <f t="shared" ref="E27" si="14">SUM(E28:E31)</f>
        <v>0</v>
      </c>
      <c r="F27" s="133">
        <f t="shared" ref="F27" si="15">SUM(F28:F31)</f>
        <v>0</v>
      </c>
      <c r="G27" s="134">
        <f>SUM(G28:G31)</f>
        <v>0</v>
      </c>
      <c r="H27" s="135">
        <f t="shared" ref="H27:N27" si="16">SUM(H28:H31)</f>
        <v>0</v>
      </c>
      <c r="I27" s="135">
        <f t="shared" si="16"/>
        <v>0</v>
      </c>
      <c r="J27" s="135">
        <f t="shared" si="16"/>
        <v>0</v>
      </c>
      <c r="K27" s="135">
        <f t="shared" si="16"/>
        <v>0</v>
      </c>
      <c r="L27" s="135">
        <f t="shared" si="16"/>
        <v>0</v>
      </c>
      <c r="M27" s="135">
        <f t="shared" si="16"/>
        <v>0</v>
      </c>
      <c r="N27" s="134">
        <f t="shared" si="16"/>
        <v>0</v>
      </c>
      <c r="O27" s="161"/>
      <c r="P27" s="136">
        <f>P28+P29+P30+P31</f>
        <v>0</v>
      </c>
    </row>
    <row r="28" spans="1:16" s="145" customFormat="1" x14ac:dyDescent="0.2">
      <c r="A28" s="146">
        <v>1</v>
      </c>
      <c r="B28" s="139">
        <v>0</v>
      </c>
      <c r="C28" s="157">
        <f>'АПКР-МРБ и МО'!D13</f>
        <v>0</v>
      </c>
      <c r="D28" s="157">
        <f>'АПКР-МРБ и МО'!E13</f>
        <v>0</v>
      </c>
      <c r="E28" s="141">
        <f>C28-D28-F28</f>
        <v>0</v>
      </c>
      <c r="F28" s="140"/>
      <c r="G28" s="142"/>
      <c r="H28" s="143"/>
      <c r="I28" s="143"/>
      <c r="J28" s="143"/>
      <c r="K28" s="143"/>
      <c r="L28" s="143"/>
      <c r="M28" s="143"/>
      <c r="N28" s="144"/>
      <c r="O28" s="139">
        <v>0</v>
      </c>
      <c r="P28" s="140">
        <f>SUM(G28:N28)*O28</f>
        <v>0</v>
      </c>
    </row>
    <row r="29" spans="1:16" s="145" customFormat="1" x14ac:dyDescent="0.2">
      <c r="A29" s="146">
        <v>2</v>
      </c>
      <c r="B29" s="139">
        <v>0.2</v>
      </c>
      <c r="C29" s="157">
        <f>'АПКР-МРБ и МО'!D14</f>
        <v>0</v>
      </c>
      <c r="D29" s="157">
        <f>'АПКР-МРБ и МО'!E14</f>
        <v>0</v>
      </c>
      <c r="E29" s="141">
        <f>C29-D29-F29</f>
        <v>0</v>
      </c>
      <c r="F29" s="140"/>
      <c r="G29" s="142"/>
      <c r="H29" s="143"/>
      <c r="I29" s="143"/>
      <c r="J29" s="143"/>
      <c r="K29" s="143"/>
      <c r="L29" s="143"/>
      <c r="M29" s="143"/>
      <c r="N29" s="144"/>
      <c r="O29" s="139">
        <v>0.2</v>
      </c>
      <c r="P29" s="140">
        <f t="shared" ref="P29:P30" si="17">SUM(G29:N29)*O29</f>
        <v>0</v>
      </c>
    </row>
    <row r="30" spans="1:16" s="145" customFormat="1" x14ac:dyDescent="0.2">
      <c r="A30" s="146">
        <v>3</v>
      </c>
      <c r="B30" s="139">
        <v>0.5</v>
      </c>
      <c r="C30" s="157">
        <f>'АПКР-МРБ и МО'!D15</f>
        <v>0</v>
      </c>
      <c r="D30" s="157">
        <f>'АПКР-МРБ и МО'!E15</f>
        <v>0</v>
      </c>
      <c r="E30" s="141">
        <f>C30-D30-F30</f>
        <v>0</v>
      </c>
      <c r="F30" s="140"/>
      <c r="G30" s="142"/>
      <c r="H30" s="143"/>
      <c r="I30" s="143"/>
      <c r="J30" s="143"/>
      <c r="K30" s="143"/>
      <c r="L30" s="143"/>
      <c r="M30" s="143"/>
      <c r="N30" s="144"/>
      <c r="O30" s="139">
        <v>0.5</v>
      </c>
      <c r="P30" s="140">
        <f t="shared" si="17"/>
        <v>0</v>
      </c>
    </row>
    <row r="31" spans="1:16" s="145" customFormat="1" x14ac:dyDescent="0.2">
      <c r="A31" s="154">
        <v>4</v>
      </c>
      <c r="B31" s="168">
        <v>1</v>
      </c>
      <c r="C31" s="157">
        <f>'АПКР-МРБ и МО'!D16</f>
        <v>0</v>
      </c>
      <c r="D31" s="157">
        <f>'АПКР-МРБ и МО'!E16</f>
        <v>0</v>
      </c>
      <c r="E31" s="177">
        <f>C31-D31-F31</f>
        <v>0</v>
      </c>
      <c r="F31" s="156"/>
      <c r="G31" s="178"/>
      <c r="H31" s="169"/>
      <c r="I31" s="169"/>
      <c r="J31" s="169"/>
      <c r="K31" s="169"/>
      <c r="L31" s="169"/>
      <c r="M31" s="169"/>
      <c r="N31" s="179"/>
      <c r="O31" s="168">
        <v>1</v>
      </c>
      <c r="P31" s="147">
        <f>SUM(G31:N31)*O31</f>
        <v>0</v>
      </c>
    </row>
    <row r="32" spans="1:16" s="145" customFormat="1" ht="39.75" customHeight="1" thickBot="1" x14ac:dyDescent="0.25">
      <c r="A32" s="185">
        <v>5</v>
      </c>
      <c r="B32" s="184" t="s">
        <v>115</v>
      </c>
      <c r="C32" s="397"/>
      <c r="D32" s="398"/>
      <c r="E32" s="398"/>
      <c r="F32" s="399"/>
      <c r="G32" s="181">
        <f>G28*B28*$G$7+G29*B29*$G$7+G30*B30*$G$7+G31*B31*$G$7</f>
        <v>0</v>
      </c>
      <c r="H32" s="175">
        <f>H28*C28*$H$7+H29*C29*$H$7+H30*C30*$H$7+H31*C31*$H$7</f>
        <v>0</v>
      </c>
      <c r="I32" s="175">
        <f>I28*D28*$I$7+I29*D29*$I$7+I30*D30*$I$7+I31*D31*$I$7</f>
        <v>0</v>
      </c>
      <c r="J32" s="175">
        <f>J28*E28*$J$7+J29*E29*$J$7+J30*E30*$J$7+J31*E31*$J$7</f>
        <v>0</v>
      </c>
      <c r="K32" s="175">
        <f>K28*F28*$K$7+K29*F29*$K$7+K30*F30*$K$7+K31*F31*$K$7</f>
        <v>0</v>
      </c>
      <c r="L32" s="175">
        <f>L28*G28*$L$7+L29*G29*$L$7+L30*G30*$L$7+L31*G31*$L$7</f>
        <v>0</v>
      </c>
      <c r="M32" s="175">
        <f>M28*H28*$M$7+M29*H29*$M$7+M30*H30*$M$7+M31*H31*$M$7</f>
        <v>0</v>
      </c>
      <c r="N32" s="175">
        <f>N28*I28*$N$7+N29*I29*$N$7+N30*I30*$N$7+N31*I31*$N$7</f>
        <v>0</v>
      </c>
      <c r="O32" s="182"/>
      <c r="P32" s="248">
        <f>SUM(G32:N32)</f>
        <v>0</v>
      </c>
    </row>
    <row r="33" spans="1:16" s="137" customFormat="1" x14ac:dyDescent="0.2">
      <c r="A33" s="131" t="s">
        <v>78</v>
      </c>
      <c r="B33" s="132" t="s">
        <v>116</v>
      </c>
      <c r="C33" s="133">
        <f>SUM(C34:C37)</f>
        <v>0</v>
      </c>
      <c r="D33" s="133">
        <f t="shared" ref="D33" si="18">SUM(D34:D37)</f>
        <v>0</v>
      </c>
      <c r="E33" s="133">
        <f t="shared" ref="E33" si="19">SUM(E34:E37)</f>
        <v>0</v>
      </c>
      <c r="F33" s="133">
        <f t="shared" ref="F33" si="20">SUM(F34:F37)</f>
        <v>0</v>
      </c>
      <c r="G33" s="134">
        <f>SUM(G34:G37)</f>
        <v>0</v>
      </c>
      <c r="H33" s="135">
        <f t="shared" ref="H33:N33" si="21">SUM(H34:H37)</f>
        <v>0</v>
      </c>
      <c r="I33" s="135">
        <f t="shared" si="21"/>
        <v>0</v>
      </c>
      <c r="J33" s="135">
        <f t="shared" si="21"/>
        <v>0</v>
      </c>
      <c r="K33" s="135">
        <f t="shared" si="21"/>
        <v>0</v>
      </c>
      <c r="L33" s="135">
        <f t="shared" si="21"/>
        <v>0</v>
      </c>
      <c r="M33" s="135">
        <f t="shared" si="21"/>
        <v>0</v>
      </c>
      <c r="N33" s="134">
        <f t="shared" si="21"/>
        <v>0</v>
      </c>
      <c r="O33" s="161"/>
      <c r="P33" s="136">
        <f>P34+P35+P36+P37</f>
        <v>0</v>
      </c>
    </row>
    <row r="34" spans="1:16" s="145" customFormat="1" x14ac:dyDescent="0.2">
      <c r="A34" s="146">
        <v>1</v>
      </c>
      <c r="B34" s="139">
        <v>0</v>
      </c>
      <c r="C34" s="157">
        <f>'АПКР-Б'!D13</f>
        <v>0</v>
      </c>
      <c r="D34" s="157">
        <f>'АПКР-Б'!E13</f>
        <v>0</v>
      </c>
      <c r="E34" s="141">
        <f>C34-D34-F34</f>
        <v>0</v>
      </c>
      <c r="F34" s="140"/>
      <c r="G34" s="142"/>
      <c r="H34" s="143"/>
      <c r="I34" s="143"/>
      <c r="J34" s="143"/>
      <c r="K34" s="143"/>
      <c r="L34" s="143"/>
      <c r="M34" s="143"/>
      <c r="N34" s="144"/>
      <c r="O34" s="139">
        <v>0</v>
      </c>
      <c r="P34" s="140">
        <f>SUM(G34:N34)*O34</f>
        <v>0</v>
      </c>
    </row>
    <row r="35" spans="1:16" s="145" customFormat="1" x14ac:dyDescent="0.2">
      <c r="A35" s="153">
        <v>2</v>
      </c>
      <c r="B35" s="139">
        <v>0.2</v>
      </c>
      <c r="C35" s="157">
        <f>'АПКР-Б'!D14</f>
        <v>0</v>
      </c>
      <c r="D35" s="157">
        <f>'АПКР-Б'!E14</f>
        <v>0</v>
      </c>
      <c r="E35" s="141">
        <f>C35-D35-F35</f>
        <v>0</v>
      </c>
      <c r="F35" s="140"/>
      <c r="G35" s="142"/>
      <c r="H35" s="143"/>
      <c r="I35" s="143"/>
      <c r="J35" s="143"/>
      <c r="K35" s="143"/>
      <c r="L35" s="143"/>
      <c r="M35" s="143"/>
      <c r="N35" s="144"/>
      <c r="O35" s="139">
        <v>0.2</v>
      </c>
      <c r="P35" s="140">
        <f t="shared" ref="P35:P36" si="22">SUM(G35:N35)*O35</f>
        <v>0</v>
      </c>
    </row>
    <row r="36" spans="1:16" s="145" customFormat="1" x14ac:dyDescent="0.2">
      <c r="A36" s="146">
        <v>3</v>
      </c>
      <c r="B36" s="139">
        <v>0.5</v>
      </c>
      <c r="C36" s="157">
        <f>'АПКР-Б'!D15</f>
        <v>0</v>
      </c>
      <c r="D36" s="157">
        <f>'АПКР-Б'!E15</f>
        <v>0</v>
      </c>
      <c r="E36" s="141">
        <f>C36-D36-F36</f>
        <v>0</v>
      </c>
      <c r="F36" s="140"/>
      <c r="G36" s="142"/>
      <c r="H36" s="143"/>
      <c r="I36" s="143"/>
      <c r="J36" s="143"/>
      <c r="K36" s="143"/>
      <c r="L36" s="143"/>
      <c r="M36" s="143"/>
      <c r="N36" s="144"/>
      <c r="O36" s="139">
        <v>0.5</v>
      </c>
      <c r="P36" s="140">
        <f t="shared" si="22"/>
        <v>0</v>
      </c>
    </row>
    <row r="37" spans="1:16" s="145" customFormat="1" x14ac:dyDescent="0.2">
      <c r="A37" s="154">
        <v>4</v>
      </c>
      <c r="B37" s="168">
        <v>1</v>
      </c>
      <c r="C37" s="157">
        <f>'АПКР-Б'!D16</f>
        <v>0</v>
      </c>
      <c r="D37" s="157">
        <f>'АПКР-Б'!E16</f>
        <v>0</v>
      </c>
      <c r="E37" s="177">
        <f>C37-D37-F37</f>
        <v>0</v>
      </c>
      <c r="F37" s="156"/>
      <c r="G37" s="178"/>
      <c r="H37" s="169"/>
      <c r="I37" s="169"/>
      <c r="J37" s="169"/>
      <c r="K37" s="169"/>
      <c r="L37" s="169"/>
      <c r="M37" s="169"/>
      <c r="N37" s="179"/>
      <c r="O37" s="168">
        <v>1</v>
      </c>
      <c r="P37" s="147">
        <f>SUM(G37:N37)*O37</f>
        <v>0</v>
      </c>
    </row>
    <row r="38" spans="1:16" s="145" customFormat="1" ht="26.25" thickBot="1" x14ac:dyDescent="0.25">
      <c r="A38" s="185">
        <v>5</v>
      </c>
      <c r="B38" s="184" t="s">
        <v>117</v>
      </c>
      <c r="C38" s="397"/>
      <c r="D38" s="398"/>
      <c r="E38" s="398"/>
      <c r="F38" s="399"/>
      <c r="G38" s="183">
        <f>G34*B34*$G$7+G35*B35*$G$7+G36*B36*$G$7+G37*B37*$G$7</f>
        <v>0</v>
      </c>
      <c r="H38" s="175">
        <f>H34*C34*$H$7+H35*C35*$H$7+H36*C36*$H$7+H37*C37*$H$7</f>
        <v>0</v>
      </c>
      <c r="I38" s="175">
        <f>I34*D34*$I$7+I35*D35*$I$7+I36*D36*$I$7+I37*D37*$I$7</f>
        <v>0</v>
      </c>
      <c r="J38" s="175">
        <f>J34*E34*$J$7+J35*E35*$J$7+J36*E36*$J$7+J37*E37*$J$7</f>
        <v>0</v>
      </c>
      <c r="K38" s="175">
        <f>K34*F34*$K$7+K35*F35*$K$7+K36*F36*$K$7+K37*F37*$K$7</f>
        <v>0</v>
      </c>
      <c r="L38" s="175">
        <f>L34*G34*$L$7+L35*G35*$L$7+L36*G36*$L$7+L37*G37*$L$7</f>
        <v>0</v>
      </c>
      <c r="M38" s="175">
        <f>M34*H34*$M$7+M35*H35*$M$7+M36*H36*$M$7+M37*H37*$M$7</f>
        <v>0</v>
      </c>
      <c r="N38" s="175">
        <f>N34*I34*$N$7+N35*I35*$N$7+N36*I36*$N$7+N37*I37*$N$7</f>
        <v>0</v>
      </c>
      <c r="O38" s="182"/>
      <c r="P38" s="248">
        <f>SUM(G38:N38)</f>
        <v>0</v>
      </c>
    </row>
    <row r="39" spans="1:16" s="137" customFormat="1" ht="25.5" x14ac:dyDescent="0.2">
      <c r="A39" s="131" t="s">
        <v>80</v>
      </c>
      <c r="B39" s="132" t="s">
        <v>118</v>
      </c>
      <c r="C39" s="133">
        <f>SUM(C40:C43)</f>
        <v>0</v>
      </c>
      <c r="D39" s="133">
        <f t="shared" ref="D39" si="23">SUM(D40:D43)</f>
        <v>0</v>
      </c>
      <c r="E39" s="133">
        <f t="shared" ref="E39" si="24">SUM(E40:E43)</f>
        <v>0</v>
      </c>
      <c r="F39" s="133">
        <f t="shared" ref="F39" si="25">SUM(F40:F43)</f>
        <v>0</v>
      </c>
      <c r="G39" s="134">
        <f>SUM(G40:G43)</f>
        <v>0</v>
      </c>
      <c r="H39" s="135">
        <f t="shared" ref="H39:N39" si="26">SUM(H40:H43)</f>
        <v>0</v>
      </c>
      <c r="I39" s="135">
        <f t="shared" si="26"/>
        <v>0</v>
      </c>
      <c r="J39" s="135">
        <f t="shared" si="26"/>
        <v>0</v>
      </c>
      <c r="K39" s="135">
        <f t="shared" si="26"/>
        <v>0</v>
      </c>
      <c r="L39" s="135">
        <f t="shared" si="26"/>
        <v>0</v>
      </c>
      <c r="M39" s="135">
        <f t="shared" si="26"/>
        <v>0</v>
      </c>
      <c r="N39" s="134">
        <f t="shared" si="26"/>
        <v>0</v>
      </c>
      <c r="O39" s="161"/>
      <c r="P39" s="136">
        <f>P40+P41+P42+P43</f>
        <v>0</v>
      </c>
    </row>
    <row r="40" spans="1:16" s="145" customFormat="1" x14ac:dyDescent="0.2">
      <c r="A40" s="146">
        <v>1</v>
      </c>
      <c r="B40" s="139">
        <v>0</v>
      </c>
      <c r="C40" s="157">
        <f>'АПКР-ДТД'!D13</f>
        <v>0</v>
      </c>
      <c r="D40" s="157">
        <f>'АПКР-ДТД'!E13</f>
        <v>0</v>
      </c>
      <c r="E40" s="141">
        <f>C40-D40-F40</f>
        <v>0</v>
      </c>
      <c r="F40" s="140"/>
      <c r="G40" s="142"/>
      <c r="H40" s="143"/>
      <c r="I40" s="143"/>
      <c r="J40" s="143"/>
      <c r="K40" s="143"/>
      <c r="L40" s="143"/>
      <c r="M40" s="143"/>
      <c r="N40" s="144"/>
      <c r="O40" s="139">
        <v>0</v>
      </c>
      <c r="P40" s="140">
        <f>SUM(G40:N40)*O40</f>
        <v>0</v>
      </c>
    </row>
    <row r="41" spans="1:16" s="145" customFormat="1" x14ac:dyDescent="0.2">
      <c r="A41" s="146">
        <v>2</v>
      </c>
      <c r="B41" s="139">
        <v>0.2</v>
      </c>
      <c r="C41" s="157">
        <f>'АПКР-ДТД'!D14</f>
        <v>0</v>
      </c>
      <c r="D41" s="157">
        <f>'АПКР-ДТД'!E14</f>
        <v>0</v>
      </c>
      <c r="E41" s="141">
        <f>C41-D41-F41</f>
        <v>0</v>
      </c>
      <c r="F41" s="140"/>
      <c r="G41" s="142"/>
      <c r="H41" s="143"/>
      <c r="I41" s="143"/>
      <c r="J41" s="143"/>
      <c r="K41" s="143"/>
      <c r="L41" s="143"/>
      <c r="M41" s="143"/>
      <c r="N41" s="144"/>
      <c r="O41" s="139">
        <v>0.2</v>
      </c>
      <c r="P41" s="140">
        <f t="shared" ref="P41:P42" si="27">SUM(G41:N41)*O41</f>
        <v>0</v>
      </c>
    </row>
    <row r="42" spans="1:16" s="145" customFormat="1" x14ac:dyDescent="0.2">
      <c r="A42" s="146">
        <v>3</v>
      </c>
      <c r="B42" s="139">
        <v>0.5</v>
      </c>
      <c r="C42" s="157">
        <f>'АПКР-ДТД'!D15</f>
        <v>0</v>
      </c>
      <c r="D42" s="157">
        <f>'АПКР-ДТД'!E15</f>
        <v>0</v>
      </c>
      <c r="E42" s="141">
        <f>C42-D42-F42</f>
        <v>0</v>
      </c>
      <c r="F42" s="140"/>
      <c r="G42" s="142"/>
      <c r="H42" s="143"/>
      <c r="I42" s="143"/>
      <c r="J42" s="143"/>
      <c r="K42" s="143"/>
      <c r="L42" s="143"/>
      <c r="M42" s="143"/>
      <c r="N42" s="144"/>
      <c r="O42" s="139">
        <v>0.5</v>
      </c>
      <c r="P42" s="140">
        <f t="shared" si="27"/>
        <v>0</v>
      </c>
    </row>
    <row r="43" spans="1:16" s="145" customFormat="1" x14ac:dyDescent="0.2">
      <c r="A43" s="154">
        <v>4</v>
      </c>
      <c r="B43" s="168">
        <v>1</v>
      </c>
      <c r="C43" s="157">
        <f>'АПКР-ДТД'!D16</f>
        <v>0</v>
      </c>
      <c r="D43" s="157">
        <f>'АПКР-ДТД'!E16</f>
        <v>0</v>
      </c>
      <c r="E43" s="177">
        <f>C43-D43-F43</f>
        <v>0</v>
      </c>
      <c r="F43" s="156"/>
      <c r="G43" s="178"/>
      <c r="H43" s="169"/>
      <c r="I43" s="169"/>
      <c r="J43" s="169"/>
      <c r="K43" s="169"/>
      <c r="L43" s="169"/>
      <c r="M43" s="169"/>
      <c r="N43" s="179"/>
      <c r="O43" s="168">
        <v>1</v>
      </c>
      <c r="P43" s="147">
        <f>SUM(G43:N43)*O43</f>
        <v>0</v>
      </c>
    </row>
    <row r="44" spans="1:16" s="145" customFormat="1" ht="27" customHeight="1" thickBot="1" x14ac:dyDescent="0.25">
      <c r="A44" s="185">
        <v>5</v>
      </c>
      <c r="B44" s="184" t="s">
        <v>119</v>
      </c>
      <c r="C44" s="397"/>
      <c r="D44" s="398"/>
      <c r="E44" s="398"/>
      <c r="F44" s="399"/>
      <c r="G44" s="181">
        <f>G40*B40*$G$7+G41*B41*$G$7+G42*B42*$G$7+G43*B43*$G$7</f>
        <v>0</v>
      </c>
      <c r="H44" s="175">
        <f>H40*C40*$H$7+H41*C41*$H$7+H42*C42*$H$7+H43*C43*$H$7</f>
        <v>0</v>
      </c>
      <c r="I44" s="175">
        <f>I40*D40*$I$7+I41*D41*$I$7+I42*D42*$I$7+I43*D43*$I$7</f>
        <v>0</v>
      </c>
      <c r="J44" s="175">
        <f>J40*E40*$J$7+J41*E41*$J$7+J42*E42*$J$7+J43*E43*$J$7</f>
        <v>0</v>
      </c>
      <c r="K44" s="175">
        <f>K40*F40*$K$7+K41*F41*$K$7+K42*F42*$K$7+K43*F43*$K$7</f>
        <v>0</v>
      </c>
      <c r="L44" s="175">
        <f>L40*G40*$L$7+L41*G41*$L$7+L42*G42*$L$7+L43*G43*$L$7</f>
        <v>0</v>
      </c>
      <c r="M44" s="175">
        <f>M40*H40*$M$7+M41*H41*$M$7+M42*H42*$M$7+M43*H43*$M$7</f>
        <v>0</v>
      </c>
      <c r="N44" s="175">
        <f>N40*I40*$N$7+N41*I41*$N$7+N42*I42*$N$7+N43*I43*$N$7</f>
        <v>0</v>
      </c>
      <c r="O44" s="182"/>
      <c r="P44" s="248">
        <f>SUM(G44:N44)</f>
        <v>0</v>
      </c>
    </row>
    <row r="45" spans="1:16" s="137" customFormat="1" ht="25.5" x14ac:dyDescent="0.2">
      <c r="A45" s="131" t="s">
        <v>82</v>
      </c>
      <c r="B45" s="132" t="s">
        <v>120</v>
      </c>
      <c r="C45" s="133">
        <f>SUM(C46:C49)</f>
        <v>0</v>
      </c>
      <c r="D45" s="133">
        <f t="shared" ref="D45" si="28">SUM(D46:D49)</f>
        <v>0</v>
      </c>
      <c r="E45" s="133">
        <f t="shared" ref="E45" si="29">SUM(E46:E49)</f>
        <v>0</v>
      </c>
      <c r="F45" s="133">
        <f t="shared" ref="F45" si="30">SUM(F46:F49)</f>
        <v>0</v>
      </c>
      <c r="G45" s="134">
        <f>SUM(G46:G49)</f>
        <v>0</v>
      </c>
      <c r="H45" s="135">
        <f t="shared" ref="H45:N45" si="31">SUM(H46:H49)</f>
        <v>0</v>
      </c>
      <c r="I45" s="135">
        <f t="shared" si="31"/>
        <v>0</v>
      </c>
      <c r="J45" s="135">
        <f t="shared" si="31"/>
        <v>0</v>
      </c>
      <c r="K45" s="135">
        <f t="shared" si="31"/>
        <v>0</v>
      </c>
      <c r="L45" s="135">
        <f t="shared" si="31"/>
        <v>0</v>
      </c>
      <c r="M45" s="135">
        <f t="shared" si="31"/>
        <v>0</v>
      </c>
      <c r="N45" s="134">
        <f t="shared" si="31"/>
        <v>0</v>
      </c>
      <c r="O45" s="161"/>
      <c r="P45" s="136">
        <f>P46+P47+P48+P49</f>
        <v>0</v>
      </c>
    </row>
    <row r="46" spans="1:16" s="145" customFormat="1" x14ac:dyDescent="0.2">
      <c r="A46" s="146">
        <v>1</v>
      </c>
      <c r="B46" s="139">
        <v>0</v>
      </c>
      <c r="C46" s="157">
        <f>'АПКР-ПМК'!D13</f>
        <v>0</v>
      </c>
      <c r="D46" s="157">
        <f>'АПКР-ПМК'!E13</f>
        <v>0</v>
      </c>
      <c r="E46" s="141">
        <f>C46-D46-F46</f>
        <v>0</v>
      </c>
      <c r="F46" s="140"/>
      <c r="G46" s="142"/>
      <c r="H46" s="143"/>
      <c r="I46" s="143"/>
      <c r="J46" s="143"/>
      <c r="K46" s="143"/>
      <c r="L46" s="143"/>
      <c r="M46" s="143"/>
      <c r="N46" s="144"/>
      <c r="O46" s="139">
        <v>0</v>
      </c>
      <c r="P46" s="140">
        <f>SUM(G46:N46)*O46</f>
        <v>0</v>
      </c>
    </row>
    <row r="47" spans="1:16" s="145" customFormat="1" x14ac:dyDescent="0.2">
      <c r="A47" s="146">
        <v>2</v>
      </c>
      <c r="B47" s="139">
        <v>0.2</v>
      </c>
      <c r="C47" s="157">
        <f>'АПКР-ПМК'!D14</f>
        <v>0</v>
      </c>
      <c r="D47" s="157">
        <f>'АПКР-ПМК'!E14</f>
        <v>0</v>
      </c>
      <c r="E47" s="141">
        <f>C47-D47-F47</f>
        <v>0</v>
      </c>
      <c r="F47" s="140"/>
      <c r="G47" s="142"/>
      <c r="H47" s="143"/>
      <c r="I47" s="143"/>
      <c r="J47" s="143"/>
      <c r="K47" s="143"/>
      <c r="L47" s="143"/>
      <c r="M47" s="143"/>
      <c r="N47" s="144"/>
      <c r="O47" s="139">
        <v>0.2</v>
      </c>
      <c r="P47" s="140">
        <f t="shared" ref="P47:P48" si="32">SUM(G47:N47)*O47</f>
        <v>0</v>
      </c>
    </row>
    <row r="48" spans="1:16" s="145" customFormat="1" x14ac:dyDescent="0.2">
      <c r="A48" s="146">
        <v>3</v>
      </c>
      <c r="B48" s="139">
        <v>0.5</v>
      </c>
      <c r="C48" s="157">
        <f>'АПКР-ПМК'!D15</f>
        <v>0</v>
      </c>
      <c r="D48" s="157">
        <f>'АПКР-ПМК'!E15</f>
        <v>0</v>
      </c>
      <c r="E48" s="141">
        <f>C48-D48-F48</f>
        <v>0</v>
      </c>
      <c r="F48" s="140"/>
      <c r="G48" s="142"/>
      <c r="H48" s="143"/>
      <c r="I48" s="143"/>
      <c r="J48" s="143"/>
      <c r="K48" s="143"/>
      <c r="L48" s="143"/>
      <c r="M48" s="143"/>
      <c r="N48" s="144"/>
      <c r="O48" s="139">
        <v>0.5</v>
      </c>
      <c r="P48" s="140">
        <f t="shared" si="32"/>
        <v>0</v>
      </c>
    </row>
    <row r="49" spans="1:16" s="145" customFormat="1" x14ac:dyDescent="0.2">
      <c r="A49" s="154">
        <v>4</v>
      </c>
      <c r="B49" s="168">
        <v>1</v>
      </c>
      <c r="C49" s="157">
        <f>'АПКР-ПМК'!D16</f>
        <v>0</v>
      </c>
      <c r="D49" s="157">
        <f>'АПКР-ПМК'!E16</f>
        <v>0</v>
      </c>
      <c r="E49" s="177">
        <f>C49-D49-F49</f>
        <v>0</v>
      </c>
      <c r="F49" s="156"/>
      <c r="G49" s="178"/>
      <c r="H49" s="169"/>
      <c r="I49" s="169"/>
      <c r="J49" s="169"/>
      <c r="K49" s="169"/>
      <c r="L49" s="169"/>
      <c r="M49" s="169"/>
      <c r="N49" s="179"/>
      <c r="O49" s="168">
        <v>1</v>
      </c>
      <c r="P49" s="156">
        <f>SUM(G49:N49)*O49</f>
        <v>0</v>
      </c>
    </row>
    <row r="50" spans="1:16" s="145" customFormat="1" ht="26.25" thickBot="1" x14ac:dyDescent="0.25">
      <c r="A50" s="185">
        <v>5</v>
      </c>
      <c r="B50" s="184" t="s">
        <v>121</v>
      </c>
      <c r="C50" s="397"/>
      <c r="D50" s="398"/>
      <c r="E50" s="398"/>
      <c r="F50" s="399"/>
      <c r="G50" s="181">
        <f>G46*B46*$G$7+G47*B47*$G$7+G48*B48*$G$7+G49*B49*$G$7</f>
        <v>0</v>
      </c>
      <c r="H50" s="175">
        <f>H46*C46*$H$7+H47*C47*$H$7+H48*C48*$H$7+H49*C49*$H$7</f>
        <v>0</v>
      </c>
      <c r="I50" s="175">
        <f>I46*D46*$I$7+I47*D47*$I$7+I48*D48*$I$7+I49*D49*$I$7</f>
        <v>0</v>
      </c>
      <c r="J50" s="175">
        <f>J46*E46*$J$7+J47*E47*$J$7+J48*E48*$J$7+J49*E49*$J$7</f>
        <v>0</v>
      </c>
      <c r="K50" s="175">
        <f>K46*F46*$K$7+K47*F47*$K$7+K48*F48*$K$7+K49*F49*$K$7</f>
        <v>0</v>
      </c>
      <c r="L50" s="175">
        <f>L46*G46*$L$7+L47*G47*$L$7+L48*G48*$L$7+L49*G49*$L$7</f>
        <v>0</v>
      </c>
      <c r="M50" s="175">
        <f>M46*H46*$M$7+M47*H47*$M$7+M48*H48*$M$7+M49*H49*$M$7</f>
        <v>0</v>
      </c>
      <c r="N50" s="175">
        <f>N46*I46*$N$7+N47*I47*$N$7+N48*I48*$N$7+N49*I49*$N$7</f>
        <v>0</v>
      </c>
      <c r="O50" s="182"/>
      <c r="P50" s="248">
        <f>SUM(G50:N50)</f>
        <v>0</v>
      </c>
    </row>
    <row r="51" spans="1:16" s="137" customFormat="1" ht="25.5" x14ac:dyDescent="0.2">
      <c r="A51" s="131" t="s">
        <v>84</v>
      </c>
      <c r="B51" s="132" t="s">
        <v>122</v>
      </c>
      <c r="C51" s="133">
        <f>SUM(C52:C55)</f>
        <v>0</v>
      </c>
      <c r="D51" s="133">
        <f t="shared" ref="D51" si="33">SUM(D52:D55)</f>
        <v>0</v>
      </c>
      <c r="E51" s="133">
        <f t="shared" ref="E51" si="34">SUM(E52:E55)</f>
        <v>0</v>
      </c>
      <c r="F51" s="133">
        <f t="shared" ref="F51" si="35">SUM(F52:F55)</f>
        <v>0</v>
      </c>
      <c r="G51" s="134">
        <f>SUM(G52:G55)</f>
        <v>0</v>
      </c>
      <c r="H51" s="135">
        <f t="shared" ref="H51:N51" si="36">SUM(H52:H55)</f>
        <v>0</v>
      </c>
      <c r="I51" s="135">
        <f t="shared" si="36"/>
        <v>0</v>
      </c>
      <c r="J51" s="135">
        <f t="shared" si="36"/>
        <v>0</v>
      </c>
      <c r="K51" s="135">
        <f t="shared" si="36"/>
        <v>0</v>
      </c>
      <c r="L51" s="135">
        <f t="shared" si="36"/>
        <v>0</v>
      </c>
      <c r="M51" s="135">
        <f t="shared" si="36"/>
        <v>0</v>
      </c>
      <c r="N51" s="134">
        <f t="shared" si="36"/>
        <v>0</v>
      </c>
      <c r="O51" s="161"/>
      <c r="P51" s="136">
        <f>P52+P53+P54+P55</f>
        <v>0</v>
      </c>
    </row>
    <row r="52" spans="1:16" s="145" customFormat="1" x14ac:dyDescent="0.2">
      <c r="A52" s="146">
        <v>1</v>
      </c>
      <c r="B52" s="139">
        <v>0</v>
      </c>
      <c r="C52" s="157">
        <f>'АПКР-ПСО'!D13</f>
        <v>0</v>
      </c>
      <c r="D52" s="157">
        <f>'АПКР-ПСО'!E13</f>
        <v>0</v>
      </c>
      <c r="E52" s="141">
        <f>C52-D52-F52</f>
        <v>0</v>
      </c>
      <c r="F52" s="140"/>
      <c r="G52" s="142"/>
      <c r="H52" s="143"/>
      <c r="I52" s="143"/>
      <c r="J52" s="143"/>
      <c r="K52" s="143"/>
      <c r="L52" s="143"/>
      <c r="M52" s="143"/>
      <c r="N52" s="144"/>
      <c r="O52" s="139">
        <v>0</v>
      </c>
      <c r="P52" s="140">
        <f>SUM(G52:N52)*O52</f>
        <v>0</v>
      </c>
    </row>
    <row r="53" spans="1:16" s="145" customFormat="1" x14ac:dyDescent="0.2">
      <c r="A53" s="146">
        <v>2</v>
      </c>
      <c r="B53" s="139">
        <v>0.2</v>
      </c>
      <c r="C53" s="157">
        <f>'АПКР-ПСО'!D14</f>
        <v>0</v>
      </c>
      <c r="D53" s="157">
        <f>'АПКР-ПСО'!E14</f>
        <v>0</v>
      </c>
      <c r="E53" s="141">
        <f>C53-D53-F53</f>
        <v>0</v>
      </c>
      <c r="F53" s="140"/>
      <c r="G53" s="142"/>
      <c r="H53" s="143"/>
      <c r="I53" s="143"/>
      <c r="J53" s="143"/>
      <c r="K53" s="143"/>
      <c r="L53" s="143"/>
      <c r="M53" s="143"/>
      <c r="N53" s="144"/>
      <c r="O53" s="139">
        <v>0.2</v>
      </c>
      <c r="P53" s="140">
        <f t="shared" ref="P53:P54" si="37">SUM(G53:N53)*O53</f>
        <v>0</v>
      </c>
    </row>
    <row r="54" spans="1:16" s="145" customFormat="1" x14ac:dyDescent="0.2">
      <c r="A54" s="146">
        <v>3</v>
      </c>
      <c r="B54" s="139">
        <v>0.5</v>
      </c>
      <c r="C54" s="157">
        <f>'АПКР-ПСО'!D15</f>
        <v>0</v>
      </c>
      <c r="D54" s="157">
        <f>'АПКР-ПСО'!E15</f>
        <v>0</v>
      </c>
      <c r="E54" s="141">
        <f>C54-D54-F54</f>
        <v>0</v>
      </c>
      <c r="F54" s="140"/>
      <c r="G54" s="142"/>
      <c r="H54" s="143"/>
      <c r="I54" s="143"/>
      <c r="J54" s="143"/>
      <c r="K54" s="143"/>
      <c r="L54" s="143"/>
      <c r="M54" s="143"/>
      <c r="N54" s="144"/>
      <c r="O54" s="139">
        <v>0.5</v>
      </c>
      <c r="P54" s="140">
        <f t="shared" si="37"/>
        <v>0</v>
      </c>
    </row>
    <row r="55" spans="1:16" s="145" customFormat="1" x14ac:dyDescent="0.2">
      <c r="A55" s="154">
        <v>4</v>
      </c>
      <c r="B55" s="168">
        <v>1</v>
      </c>
      <c r="C55" s="157">
        <f>'АПКР-ПСО'!D16</f>
        <v>0</v>
      </c>
      <c r="D55" s="157">
        <f>'АПКР-ПСО'!E16</f>
        <v>0</v>
      </c>
      <c r="E55" s="177">
        <f>C55-D55-F55</f>
        <v>0</v>
      </c>
      <c r="F55" s="156"/>
      <c r="G55" s="178"/>
      <c r="H55" s="169"/>
      <c r="I55" s="169"/>
      <c r="J55" s="169"/>
      <c r="K55" s="169"/>
      <c r="L55" s="169"/>
      <c r="M55" s="169"/>
      <c r="N55" s="179"/>
      <c r="O55" s="168">
        <v>1</v>
      </c>
      <c r="P55" s="147">
        <f>SUM(G55:N55)*O55</f>
        <v>0</v>
      </c>
    </row>
    <row r="56" spans="1:16" s="145" customFormat="1" ht="28.5" customHeight="1" thickBot="1" x14ac:dyDescent="0.25">
      <c r="A56" s="185">
        <v>5</v>
      </c>
      <c r="B56" s="184" t="s">
        <v>123</v>
      </c>
      <c r="C56" s="397"/>
      <c r="D56" s="398"/>
      <c r="E56" s="398"/>
      <c r="F56" s="399"/>
      <c r="G56" s="181">
        <f>G52*B52*$G$7+G53*B53*$G$7+G54*B54*$G$7+G55*B55*$G$7</f>
        <v>0</v>
      </c>
      <c r="H56" s="175">
        <f>H52*C52*$H$7+H53*C53*$H$7+H54*C54*$H$7+H55*C55*$H$7</f>
        <v>0</v>
      </c>
      <c r="I56" s="175">
        <f>I52*D52*$I$7+I53*D53*$I$7+I54*D54*$I$7+I55*D55*$I$7</f>
        <v>0</v>
      </c>
      <c r="J56" s="175">
        <f>J52*E52*$J$7+J53*E53*$J$7+J54*E54*$J$7+J55*E55*$J$7</f>
        <v>0</v>
      </c>
      <c r="K56" s="175">
        <f>K52*F52*$K$7+K53*F53*$K$7+K54*F54*$K$7+K55*F55*$K$7</f>
        <v>0</v>
      </c>
      <c r="L56" s="175">
        <f>L52*G52*$L$7+L53*G53*$L$7+L54*G54*$L$7+L55*G55*$L$7</f>
        <v>0</v>
      </c>
      <c r="M56" s="175">
        <f>M52*H52*$M$7+M53*H53*$M$7+M54*H54*$M$7+M55*H55*$M$7</f>
        <v>0</v>
      </c>
      <c r="N56" s="175">
        <f>N52*I52*$N$7+N53*I53*$N$7+N54*I54*$N$7+N55*I55*$N$7</f>
        <v>0</v>
      </c>
      <c r="O56" s="182"/>
      <c r="P56" s="248">
        <f>SUM(G56:N56)</f>
        <v>0</v>
      </c>
    </row>
    <row r="57" spans="1:16" s="137" customFormat="1" ht="25.5" x14ac:dyDescent="0.2">
      <c r="A57" s="131" t="s">
        <v>86</v>
      </c>
      <c r="B57" s="132" t="s">
        <v>124</v>
      </c>
      <c r="C57" s="133">
        <f>SUM(C58:C61)</f>
        <v>0</v>
      </c>
      <c r="D57" s="133">
        <f t="shared" ref="D57" si="38">SUM(D58:D61)</f>
        <v>0</v>
      </c>
      <c r="E57" s="133">
        <f t="shared" ref="E57" si="39">SUM(E58:E61)</f>
        <v>0</v>
      </c>
      <c r="F57" s="133">
        <f t="shared" ref="F57" si="40">SUM(F58:F61)</f>
        <v>0</v>
      </c>
      <c r="G57" s="134">
        <f>SUM(G58:G61)</f>
        <v>0</v>
      </c>
      <c r="H57" s="135">
        <f t="shared" ref="H57:N57" si="41">SUM(H58:H61)</f>
        <v>0</v>
      </c>
      <c r="I57" s="135">
        <f t="shared" si="41"/>
        <v>0</v>
      </c>
      <c r="J57" s="135">
        <f t="shared" si="41"/>
        <v>0</v>
      </c>
      <c r="K57" s="135">
        <f t="shared" si="41"/>
        <v>0</v>
      </c>
      <c r="L57" s="135">
        <f t="shared" si="41"/>
        <v>0</v>
      </c>
      <c r="M57" s="135">
        <f t="shared" si="41"/>
        <v>0</v>
      </c>
      <c r="N57" s="134">
        <f t="shared" si="41"/>
        <v>0</v>
      </c>
      <c r="O57" s="161"/>
      <c r="P57" s="136">
        <f>P58+P59+P60+P61</f>
        <v>0</v>
      </c>
    </row>
    <row r="58" spans="1:16" s="145" customFormat="1" x14ac:dyDescent="0.2">
      <c r="A58" s="146">
        <v>1</v>
      </c>
      <c r="B58" s="139">
        <v>0</v>
      </c>
      <c r="C58" s="157">
        <f>'АПКР-ПДО'!D13</f>
        <v>0</v>
      </c>
      <c r="D58" s="157">
        <f>'АПКР-ПДО'!E13</f>
        <v>0</v>
      </c>
      <c r="E58" s="141">
        <f>C58-D58-F58</f>
        <v>0</v>
      </c>
      <c r="F58" s="140"/>
      <c r="G58" s="142"/>
      <c r="H58" s="143"/>
      <c r="I58" s="143"/>
      <c r="J58" s="143"/>
      <c r="K58" s="143"/>
      <c r="L58" s="143"/>
      <c r="M58" s="143"/>
      <c r="N58" s="144"/>
      <c r="O58" s="139">
        <v>0</v>
      </c>
      <c r="P58" s="140">
        <f>SUM(G58:N58)*O58</f>
        <v>0</v>
      </c>
    </row>
    <row r="59" spans="1:16" s="145" customFormat="1" x14ac:dyDescent="0.2">
      <c r="A59" s="146">
        <v>2</v>
      </c>
      <c r="B59" s="139">
        <v>0.2</v>
      </c>
      <c r="C59" s="157">
        <f>'АПКР-ПДО'!D14</f>
        <v>0</v>
      </c>
      <c r="D59" s="157">
        <f>'АПКР-ПДО'!E14</f>
        <v>0</v>
      </c>
      <c r="E59" s="141">
        <f>C59-D59-F59</f>
        <v>0</v>
      </c>
      <c r="F59" s="140"/>
      <c r="G59" s="142"/>
      <c r="H59" s="143"/>
      <c r="I59" s="143"/>
      <c r="J59" s="143"/>
      <c r="K59" s="143"/>
      <c r="L59" s="143"/>
      <c r="M59" s="143"/>
      <c r="N59" s="144"/>
      <c r="O59" s="139">
        <v>0.2</v>
      </c>
      <c r="P59" s="140">
        <f t="shared" ref="P59:P60" si="42">SUM(G59:N59)*O59</f>
        <v>0</v>
      </c>
    </row>
    <row r="60" spans="1:16" s="145" customFormat="1" x14ac:dyDescent="0.2">
      <c r="A60" s="146">
        <v>3</v>
      </c>
      <c r="B60" s="139">
        <v>0.5</v>
      </c>
      <c r="C60" s="157">
        <f>'АПКР-ПДО'!D15</f>
        <v>0</v>
      </c>
      <c r="D60" s="157">
        <f>'АПКР-ПДО'!E15</f>
        <v>0</v>
      </c>
      <c r="E60" s="141">
        <f>C60-D60-F60</f>
        <v>0</v>
      </c>
      <c r="F60" s="140"/>
      <c r="G60" s="142"/>
      <c r="H60" s="143"/>
      <c r="I60" s="143"/>
      <c r="J60" s="143"/>
      <c r="K60" s="143"/>
      <c r="L60" s="143"/>
      <c r="M60" s="143"/>
      <c r="N60" s="144"/>
      <c r="O60" s="139">
        <v>0.5</v>
      </c>
      <c r="P60" s="140">
        <f t="shared" si="42"/>
        <v>0</v>
      </c>
    </row>
    <row r="61" spans="1:16" s="145" customFormat="1" x14ac:dyDescent="0.2">
      <c r="A61" s="154">
        <v>4</v>
      </c>
      <c r="B61" s="168">
        <v>1</v>
      </c>
      <c r="C61" s="157">
        <f>'АПКР-ПДО'!D16</f>
        <v>0</v>
      </c>
      <c r="D61" s="157">
        <f>'АПКР-ПДО'!E16</f>
        <v>0</v>
      </c>
      <c r="E61" s="177">
        <f>C61-D61-F61</f>
        <v>0</v>
      </c>
      <c r="F61" s="156"/>
      <c r="G61" s="178"/>
      <c r="H61" s="169"/>
      <c r="I61" s="169"/>
      <c r="J61" s="169"/>
      <c r="K61" s="169"/>
      <c r="L61" s="169"/>
      <c r="M61" s="169"/>
      <c r="N61" s="179"/>
      <c r="O61" s="168">
        <v>1</v>
      </c>
      <c r="P61" s="147">
        <f>SUM(G61:N61)*O61</f>
        <v>0</v>
      </c>
    </row>
    <row r="62" spans="1:16" s="145" customFormat="1" ht="27" customHeight="1" thickBot="1" x14ac:dyDescent="0.25">
      <c r="A62" s="185">
        <v>5</v>
      </c>
      <c r="B62" s="184" t="s">
        <v>125</v>
      </c>
      <c r="C62" s="397"/>
      <c r="D62" s="398"/>
      <c r="E62" s="398"/>
      <c r="F62" s="399"/>
      <c r="G62" s="181">
        <f>G58*B58*$G$7+G59*B59*$G$7+G60*B60*$G$7+G61*B61*$G$7</f>
        <v>0</v>
      </c>
      <c r="H62" s="175">
        <f>H58*C58*$H$7+H59*C59*$H$7+H60*C60*$H$7+H61*C61*$H$7</f>
        <v>0</v>
      </c>
      <c r="I62" s="175">
        <f>I58*D58*$I$7+I59*D59*$I$7+I60*D60*$I$7+I61*D61*$I$7</f>
        <v>0</v>
      </c>
      <c r="J62" s="175">
        <f>J58*E58*$J$7+J59*E59*$J$7+J60*E60*$J$7+J61*E61*$J$7</f>
        <v>0</v>
      </c>
      <c r="K62" s="175">
        <f>K58*F58*$K$7+K59*F59*$K$7+K60*F60*$K$7+K61*F61*$K$7</f>
        <v>0</v>
      </c>
      <c r="L62" s="175">
        <f>L58*G58*$L$7+L59*G59*$L$7+L60*G60*$L$7+L61*G61*$L$7</f>
        <v>0</v>
      </c>
      <c r="M62" s="175">
        <f>M58*H58*$M$7+M59*H59*$M$7+M60*H60*$M$7+M61*H61*$M$7</f>
        <v>0</v>
      </c>
      <c r="N62" s="175">
        <f>N58*I58*$N$7+N59*I59*$N$7+N60*I60*$N$7+N61*I61*$N$7</f>
        <v>0</v>
      </c>
      <c r="O62" s="182"/>
      <c r="P62" s="248">
        <f>SUM(G62:N62)</f>
        <v>0</v>
      </c>
    </row>
    <row r="63" spans="1:16" s="137" customFormat="1" ht="25.5" x14ac:dyDescent="0.2">
      <c r="A63" s="131" t="s">
        <v>88</v>
      </c>
      <c r="B63" s="132" t="s">
        <v>126</v>
      </c>
      <c r="C63" s="133">
        <f>SUM(C64:C67)</f>
        <v>0</v>
      </c>
      <c r="D63" s="133">
        <f t="shared" ref="D63" si="43">SUM(D64:D67)</f>
        <v>0</v>
      </c>
      <c r="E63" s="133">
        <f t="shared" ref="E63" si="44">SUM(E64:E67)</f>
        <v>0</v>
      </c>
      <c r="F63" s="133">
        <f t="shared" ref="F63" si="45">SUM(F64:F67)</f>
        <v>0</v>
      </c>
      <c r="G63" s="134">
        <f>SUM(G64:G67)</f>
        <v>0</v>
      </c>
      <c r="H63" s="135">
        <f t="shared" ref="H63:N63" si="46">SUM(H64:H67)</f>
        <v>0</v>
      </c>
      <c r="I63" s="135">
        <f t="shared" si="46"/>
        <v>0</v>
      </c>
      <c r="J63" s="135">
        <f t="shared" si="46"/>
        <v>0</v>
      </c>
      <c r="K63" s="135">
        <f t="shared" si="46"/>
        <v>0</v>
      </c>
      <c r="L63" s="135">
        <f t="shared" si="46"/>
        <v>0</v>
      </c>
      <c r="M63" s="135">
        <f t="shared" si="46"/>
        <v>0</v>
      </c>
      <c r="N63" s="134">
        <f t="shared" si="46"/>
        <v>0</v>
      </c>
      <c r="O63" s="161"/>
      <c r="P63" s="136">
        <f>P64+P65+P66+P67</f>
        <v>0</v>
      </c>
    </row>
    <row r="64" spans="1:16" s="145" customFormat="1" x14ac:dyDescent="0.2">
      <c r="A64" s="154">
        <v>1</v>
      </c>
      <c r="B64" s="139">
        <v>0</v>
      </c>
      <c r="C64" s="157">
        <f>'АПКР-УИФ'!D13</f>
        <v>0</v>
      </c>
      <c r="D64" s="157">
        <f>'АПКР-УИФ'!E13</f>
        <v>0</v>
      </c>
      <c r="E64" s="141">
        <f>C64-D64-F64</f>
        <v>0</v>
      </c>
      <c r="F64" s="140"/>
      <c r="G64" s="142"/>
      <c r="H64" s="143"/>
      <c r="I64" s="143"/>
      <c r="J64" s="143"/>
      <c r="K64" s="143"/>
      <c r="L64" s="143"/>
      <c r="M64" s="143"/>
      <c r="N64" s="144"/>
      <c r="O64" s="139">
        <v>0</v>
      </c>
      <c r="P64" s="140">
        <f>SUM(G64:N64)*O64</f>
        <v>0</v>
      </c>
    </row>
    <row r="65" spans="1:20" s="145" customFormat="1" x14ac:dyDescent="0.2">
      <c r="A65" s="154">
        <v>2</v>
      </c>
      <c r="B65" s="139">
        <v>0.2</v>
      </c>
      <c r="C65" s="157">
        <f>'АПКР-УИФ'!D14</f>
        <v>0</v>
      </c>
      <c r="D65" s="157">
        <f>'АПКР-УИФ'!E14</f>
        <v>0</v>
      </c>
      <c r="E65" s="141">
        <f>C65-D65-F65</f>
        <v>0</v>
      </c>
      <c r="F65" s="140"/>
      <c r="G65" s="142"/>
      <c r="H65" s="143"/>
      <c r="I65" s="143"/>
      <c r="J65" s="143"/>
      <c r="K65" s="143"/>
      <c r="L65" s="143"/>
      <c r="M65" s="143"/>
      <c r="N65" s="144"/>
      <c r="O65" s="139">
        <v>0.2</v>
      </c>
      <c r="P65" s="140">
        <f t="shared" ref="P65:P66" si="47">SUM(G65:N65)*O65</f>
        <v>0</v>
      </c>
    </row>
    <row r="66" spans="1:20" s="145" customFormat="1" x14ac:dyDescent="0.2">
      <c r="A66" s="154">
        <v>3</v>
      </c>
      <c r="B66" s="139">
        <v>0.5</v>
      </c>
      <c r="C66" s="157">
        <f>'АПКР-УИФ'!D15</f>
        <v>0</v>
      </c>
      <c r="D66" s="157">
        <f>'АПКР-УИФ'!E15</f>
        <v>0</v>
      </c>
      <c r="E66" s="141">
        <f>C66-D66-F66</f>
        <v>0</v>
      </c>
      <c r="F66" s="140"/>
      <c r="G66" s="142"/>
      <c r="H66" s="143"/>
      <c r="I66" s="143"/>
      <c r="J66" s="143"/>
      <c r="K66" s="143"/>
      <c r="L66" s="143"/>
      <c r="M66" s="143"/>
      <c r="N66" s="144"/>
      <c r="O66" s="139">
        <v>0.5</v>
      </c>
      <c r="P66" s="140">
        <f t="shared" si="47"/>
        <v>0</v>
      </c>
    </row>
    <row r="67" spans="1:20" s="145" customFormat="1" x14ac:dyDescent="0.2">
      <c r="A67" s="154">
        <v>4</v>
      </c>
      <c r="B67" s="168">
        <v>1</v>
      </c>
      <c r="C67" s="157">
        <f>'АПКР-УИФ'!D16</f>
        <v>0</v>
      </c>
      <c r="D67" s="157">
        <f>'АПКР-УИФ'!E16</f>
        <v>0</v>
      </c>
      <c r="E67" s="177">
        <f>C67-D67-F67</f>
        <v>0</v>
      </c>
      <c r="F67" s="156"/>
      <c r="G67" s="178"/>
      <c r="H67" s="169"/>
      <c r="I67" s="169"/>
      <c r="J67" s="169"/>
      <c r="K67" s="169"/>
      <c r="L67" s="169"/>
      <c r="M67" s="169"/>
      <c r="N67" s="179"/>
      <c r="O67" s="168">
        <v>1</v>
      </c>
      <c r="P67" s="147">
        <f>SUM(G67:N67)*O67</f>
        <v>0</v>
      </c>
    </row>
    <row r="68" spans="1:20" s="145" customFormat="1" ht="24.75" customHeight="1" thickBot="1" x14ac:dyDescent="0.25">
      <c r="A68" s="185">
        <v>5</v>
      </c>
      <c r="B68" s="184" t="s">
        <v>127</v>
      </c>
      <c r="C68" s="397"/>
      <c r="D68" s="398"/>
      <c r="E68" s="398"/>
      <c r="F68" s="399"/>
      <c r="G68" s="181">
        <f>G64*B64*$G$7+G65*B65*$G$7+G66*B66*$G$7+G67*B67*$G$7</f>
        <v>0</v>
      </c>
      <c r="H68" s="175">
        <f>H64*C64*$H$7+H65*C65*$H$7+H66*C66*$H$7+H67*C67*$H$7</f>
        <v>0</v>
      </c>
      <c r="I68" s="175">
        <f>I64*D64*$I$7+I65*D65*$I$7+I66*D66*$I$7+I67*D67*$I$7</f>
        <v>0</v>
      </c>
      <c r="J68" s="175">
        <f>J64*E64*$J$7+J65*E65*$J$7+J66*E66*$J$7+J67*E67*$J$7</f>
        <v>0</v>
      </c>
      <c r="K68" s="175">
        <f>K64*F64*$K$7+K65*F65*$K$7+K66*F66*$K$7+K67*F67*$K$7</f>
        <v>0</v>
      </c>
      <c r="L68" s="175">
        <f>L64*G64*$L$7+L65*G65*$L$7+L66*G66*$L$7+L67*G67*$L$7</f>
        <v>0</v>
      </c>
      <c r="M68" s="175">
        <f>M64*H64*$M$7+M65*H65*$M$7+M66*H66*$M$7+M67*H67*$M$7</f>
        <v>0</v>
      </c>
      <c r="N68" s="175">
        <f>N64*I64*$N$7+N65*I65*$N$7+N66*I66*$N$7+N67*I67*$N$7</f>
        <v>0</v>
      </c>
      <c r="O68" s="182"/>
      <c r="P68" s="248">
        <f>SUM(G68:N68)</f>
        <v>0</v>
      </c>
    </row>
    <row r="69" spans="1:20" s="137" customFormat="1" x14ac:dyDescent="0.2">
      <c r="A69" s="131" t="s">
        <v>90</v>
      </c>
      <c r="B69" s="132" t="s">
        <v>128</v>
      </c>
      <c r="C69" s="133">
        <f>SUM(C70:C73)</f>
        <v>0</v>
      </c>
      <c r="D69" s="133">
        <f t="shared" ref="D69" si="48">SUM(D70:D73)</f>
        <v>0</v>
      </c>
      <c r="E69" s="133">
        <f t="shared" ref="E69" si="49">SUM(E70:E73)</f>
        <v>0</v>
      </c>
      <c r="F69" s="133">
        <f t="shared" ref="F69" si="50">SUM(F70:F73)</f>
        <v>0</v>
      </c>
      <c r="G69" s="134">
        <f>SUM(G70:G73)</f>
        <v>0</v>
      </c>
      <c r="H69" s="135">
        <f t="shared" ref="H69:N69" si="51">SUM(H70:H73)</f>
        <v>0</v>
      </c>
      <c r="I69" s="135">
        <f t="shared" si="51"/>
        <v>0</v>
      </c>
      <c r="J69" s="135">
        <f t="shared" si="51"/>
        <v>0</v>
      </c>
      <c r="K69" s="135">
        <f t="shared" si="51"/>
        <v>0</v>
      </c>
      <c r="L69" s="135">
        <f t="shared" si="51"/>
        <v>0</v>
      </c>
      <c r="M69" s="135">
        <f t="shared" si="51"/>
        <v>0</v>
      </c>
      <c r="N69" s="134">
        <f t="shared" si="51"/>
        <v>0</v>
      </c>
      <c r="O69" s="161"/>
      <c r="P69" s="136">
        <f>P70+P71+P72+P73</f>
        <v>0</v>
      </c>
    </row>
    <row r="70" spans="1:20" s="145" customFormat="1" x14ac:dyDescent="0.2">
      <c r="A70" s="146">
        <v>1</v>
      </c>
      <c r="B70" s="139">
        <v>0</v>
      </c>
      <c r="C70" s="157">
        <f>'АПКР-ОП'!D13</f>
        <v>0</v>
      </c>
      <c r="D70" s="157">
        <f>'АПКР-ОП'!E13</f>
        <v>0</v>
      </c>
      <c r="E70" s="141">
        <f>C70-D70-F70</f>
        <v>0</v>
      </c>
      <c r="F70" s="140"/>
      <c r="G70" s="142"/>
      <c r="H70" s="143"/>
      <c r="I70" s="143"/>
      <c r="J70" s="143"/>
      <c r="K70" s="143"/>
      <c r="L70" s="143"/>
      <c r="M70" s="143"/>
      <c r="N70" s="144"/>
      <c r="O70" s="139">
        <v>0</v>
      </c>
      <c r="P70" s="140">
        <f>SUM(G70:N70)*O70</f>
        <v>0</v>
      </c>
    </row>
    <row r="71" spans="1:20" s="145" customFormat="1" x14ac:dyDescent="0.2">
      <c r="A71" s="146">
        <v>2</v>
      </c>
      <c r="B71" s="139">
        <v>0.2</v>
      </c>
      <c r="C71" s="157">
        <f>'АПКР-ОП'!D14</f>
        <v>0</v>
      </c>
      <c r="D71" s="157">
        <f>'АПКР-ОП'!E14</f>
        <v>0</v>
      </c>
      <c r="E71" s="141">
        <f>C71-D71-F71</f>
        <v>0</v>
      </c>
      <c r="F71" s="140"/>
      <c r="G71" s="142"/>
      <c r="H71" s="143"/>
      <c r="I71" s="143"/>
      <c r="J71" s="143"/>
      <c r="K71" s="143"/>
      <c r="L71" s="143"/>
      <c r="M71" s="143"/>
      <c r="N71" s="144"/>
      <c r="O71" s="139">
        <v>0.2</v>
      </c>
      <c r="P71" s="140">
        <f t="shared" ref="P71:P72" si="52">SUM(G71:N71)*O71</f>
        <v>0</v>
      </c>
    </row>
    <row r="72" spans="1:20" s="145" customFormat="1" x14ac:dyDescent="0.2">
      <c r="A72" s="146">
        <v>3</v>
      </c>
      <c r="B72" s="139">
        <v>0.5</v>
      </c>
      <c r="C72" s="157">
        <f>'АПКР-ОП'!D15</f>
        <v>0</v>
      </c>
      <c r="D72" s="157">
        <f>'АПКР-ОП'!E15</f>
        <v>0</v>
      </c>
      <c r="E72" s="141">
        <f>C72-D72-F72</f>
        <v>0</v>
      </c>
      <c r="F72" s="140"/>
      <c r="G72" s="142"/>
      <c r="H72" s="143"/>
      <c r="I72" s="143"/>
      <c r="J72" s="143"/>
      <c r="K72" s="143"/>
      <c r="L72" s="143"/>
      <c r="M72" s="143"/>
      <c r="N72" s="144"/>
      <c r="O72" s="139">
        <v>0.5</v>
      </c>
      <c r="P72" s="140">
        <f t="shared" si="52"/>
        <v>0</v>
      </c>
    </row>
    <row r="73" spans="1:20" s="145" customFormat="1" x14ac:dyDescent="0.2">
      <c r="A73" s="154">
        <v>4</v>
      </c>
      <c r="B73" s="168">
        <v>1</v>
      </c>
      <c r="C73" s="157">
        <f>'АПКР-ОП'!D16</f>
        <v>0</v>
      </c>
      <c r="D73" s="157">
        <f>'АПКР-ОП'!E16</f>
        <v>0</v>
      </c>
      <c r="E73" s="177">
        <f>C73-D73-F73</f>
        <v>0</v>
      </c>
      <c r="F73" s="156"/>
      <c r="G73" s="178"/>
      <c r="H73" s="169"/>
      <c r="I73" s="169"/>
      <c r="J73" s="169"/>
      <c r="K73" s="169"/>
      <c r="L73" s="169"/>
      <c r="M73" s="169"/>
      <c r="N73" s="179"/>
      <c r="O73" s="168">
        <v>1</v>
      </c>
      <c r="P73" s="147">
        <f>SUM(G73:N73)*O73</f>
        <v>0</v>
      </c>
    </row>
    <row r="74" spans="1:20" s="145" customFormat="1" ht="27.75" customHeight="1" thickBot="1" x14ac:dyDescent="0.25">
      <c r="A74" s="185">
        <v>5</v>
      </c>
      <c r="B74" s="184" t="s">
        <v>129</v>
      </c>
      <c r="C74" s="397"/>
      <c r="D74" s="398"/>
      <c r="E74" s="398"/>
      <c r="F74" s="399"/>
      <c r="G74" s="181">
        <f>G70*B70*$G$7+G71*B71*$G$7+G72*B72*$G$7+G73*B73*$G$7</f>
        <v>0</v>
      </c>
      <c r="H74" s="175">
        <f>H70*C70*$H$7+H71*C71*$H$7+H72*C72*$H$7+H73*C73*$H$7</f>
        <v>0</v>
      </c>
      <c r="I74" s="175">
        <f>I70*D70*$I$7+I71*D71*$I$7+I72*D72*$I$7+I73*D73*$I$7</f>
        <v>0</v>
      </c>
      <c r="J74" s="175">
        <f>J70*E70*$J$7+J71*E71*$J$7+J72*E72*$J$7+J73*E73*$J$7</f>
        <v>0</v>
      </c>
      <c r="K74" s="175">
        <f>K70*F70*$K$7+K71*F71*$K$7+K72*F72*$K$7+K73*F73*$K$7</f>
        <v>0</v>
      </c>
      <c r="L74" s="175">
        <f>L70*G70*$L$7+L71*G71*$L$7+L72*G72*$L$7+L73*G73*$L$7</f>
        <v>0</v>
      </c>
      <c r="M74" s="175">
        <f>M70*H70*$M$7+M71*H71*$M$7+M72*H72*$M$7+M73*H73*$M$7</f>
        <v>0</v>
      </c>
      <c r="N74" s="175">
        <f>N70*I70*$N$7+N71*I71*$N$7+N72*I72*$N$7+N73*I73*$N$7</f>
        <v>0</v>
      </c>
      <c r="O74" s="182"/>
      <c r="P74" s="248">
        <f>SUM(G74:N74)</f>
        <v>0</v>
      </c>
    </row>
    <row r="75" spans="1:20" ht="26.25" thickBot="1" x14ac:dyDescent="0.25">
      <c r="A75" s="252" t="s">
        <v>92</v>
      </c>
      <c r="B75" s="162" t="s">
        <v>130</v>
      </c>
      <c r="C75" s="163">
        <f>C9+C15+C21+C27+C33+C39+C45+C51+C57+C63+C69</f>
        <v>0</v>
      </c>
      <c r="D75" s="163">
        <f>D9+D15+D21+D27+D33+D39+D45+D51+D57+D63+D69</f>
        <v>0</v>
      </c>
      <c r="E75" s="163">
        <f>E9+E15+E21+E27+E33+E39+E45+E51+E57+E63+E69</f>
        <v>0</v>
      </c>
      <c r="F75" s="163">
        <f>F9+F15+F21+F27+F33+F39+F45+F51+F57+F63+F69</f>
        <v>0</v>
      </c>
      <c r="G75" s="164">
        <f>G9+G15+G21+G27+G33+G39+G45+G51+G57+G63+G69</f>
        <v>0</v>
      </c>
      <c r="H75" s="165">
        <f t="shared" ref="H75:N75" si="53">H9+H15+H21+H27+H33+H39+H45+H51+H57+H63+H69</f>
        <v>0</v>
      </c>
      <c r="I75" s="165">
        <f t="shared" si="53"/>
        <v>0</v>
      </c>
      <c r="J75" s="165">
        <f t="shared" si="53"/>
        <v>0</v>
      </c>
      <c r="K75" s="165">
        <f t="shared" si="53"/>
        <v>0</v>
      </c>
      <c r="L75" s="165">
        <f t="shared" si="53"/>
        <v>0</v>
      </c>
      <c r="M75" s="165">
        <f t="shared" si="53"/>
        <v>0</v>
      </c>
      <c r="N75" s="166">
        <f t="shared" si="53"/>
        <v>0</v>
      </c>
      <c r="O75" s="167"/>
      <c r="P75" s="167"/>
      <c r="Q75" s="155"/>
      <c r="R75" s="155"/>
      <c r="S75" s="155"/>
      <c r="T75" s="155"/>
    </row>
    <row r="76" spans="1:20" ht="26.25" thickBot="1" x14ac:dyDescent="0.3">
      <c r="A76" s="249" t="s">
        <v>94</v>
      </c>
      <c r="B76" s="258" t="s">
        <v>131</v>
      </c>
      <c r="C76" s="400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3"/>
      <c r="P76" s="257">
        <f>P9+P15+P21+P27+P33+P39+P45+P51+P57+P63+P69</f>
        <v>0</v>
      </c>
      <c r="Q76" s="155"/>
      <c r="R76" s="155"/>
      <c r="S76" s="155"/>
      <c r="T76" s="155"/>
    </row>
    <row r="77" spans="1:20" s="137" customFormat="1" ht="40.5" customHeight="1" thickBot="1" x14ac:dyDescent="0.25">
      <c r="A77" s="249" t="s">
        <v>132</v>
      </c>
      <c r="B77" s="250" t="s">
        <v>133</v>
      </c>
      <c r="C77" s="391"/>
      <c r="D77" s="392"/>
      <c r="E77" s="392"/>
      <c r="F77" s="393"/>
      <c r="G77" s="253">
        <f>G14+G20+G26+G32+G38+G44+G50+G56+G62+G68+G74</f>
        <v>0</v>
      </c>
      <c r="H77" s="251">
        <f t="shared" ref="H77:P77" si="54">H14+H20+H26+H32+H38+H44+H50+H56+H62+H68+H74</f>
        <v>0</v>
      </c>
      <c r="I77" s="251">
        <f t="shared" si="54"/>
        <v>0</v>
      </c>
      <c r="J77" s="251">
        <f t="shared" si="54"/>
        <v>0</v>
      </c>
      <c r="K77" s="251">
        <f t="shared" si="54"/>
        <v>0</v>
      </c>
      <c r="L77" s="251">
        <f t="shared" si="54"/>
        <v>0</v>
      </c>
      <c r="M77" s="251">
        <f t="shared" si="54"/>
        <v>0</v>
      </c>
      <c r="N77" s="254">
        <f t="shared" si="54"/>
        <v>0</v>
      </c>
      <c r="O77" s="256"/>
      <c r="P77" s="255">
        <f t="shared" si="54"/>
        <v>0</v>
      </c>
    </row>
    <row r="79" spans="1:20" ht="14.25" x14ac:dyDescent="0.2">
      <c r="B79" s="14" t="s">
        <v>66</v>
      </c>
    </row>
  </sheetData>
  <customSheetViews>
    <customSheetView guid="{3C706205-6018-4044-BBE4-FDD57464BCA8}" scale="89" fitToPage="1" state="hidden">
      <pane xSplit="2" ySplit="7" topLeftCell="C8" activePane="bottomRight" state="frozen"/>
      <selection pane="bottomRight" sqref="A1:B1"/>
      <pageMargins left="0.19685039370078741" right="0.15748031496062992" top="0.35433070866141736" bottom="0.23622047244094491" header="0.15748031496062992" footer="0.15748031496062992"/>
      <printOptions horizontalCentered="1"/>
      <pageSetup paperSize="9" scale="41" orientation="landscape" r:id="rId1"/>
      <headerFooter>
        <oddHeader>&amp;L&amp;"Tahoma,Regular"&amp;10Банка/Штедилница__________________________&amp;R&amp;"Tahoma,Regular"&amp;10Образец АПКР-Вонбилансно</oddHeader>
      </headerFooter>
    </customSheetView>
    <customSheetView guid="{A6DB0F7F-8F28-4753-AA02-41AEBC54A2C5}" scale="89" fitToPage="1" state="hidden">
      <pane xSplit="2" ySplit="7" topLeftCell="C8" activePane="bottomRight" state="frozen"/>
      <selection pane="bottomRight" sqref="A1:B1"/>
      <pageMargins left="0.19685039370078741" right="0.15748031496062992" top="0.35433070866141736" bottom="0.23622047244094491" header="0.15748031496062992" footer="0.15748031496062992"/>
      <printOptions horizontalCentered="1"/>
      <pageSetup paperSize="9" scale="41" orientation="landscape" r:id="rId2"/>
      <headerFooter>
        <oddHeader>&amp;L&amp;"Tahoma,Regular"&amp;10Банка/Штедилница__________________________&amp;R&amp;"Tahoma,Regular"&amp;10Образец АПКР-Вонбилансно</oddHeader>
      </headerFooter>
    </customSheetView>
  </customSheetViews>
  <mergeCells count="27">
    <mergeCell ref="C77:F77"/>
    <mergeCell ref="C14:F14"/>
    <mergeCell ref="C20:F20"/>
    <mergeCell ref="C26:F26"/>
    <mergeCell ref="C32:F32"/>
    <mergeCell ref="C38:F38"/>
    <mergeCell ref="C44:F44"/>
    <mergeCell ref="C68:F68"/>
    <mergeCell ref="C74:F74"/>
    <mergeCell ref="C50:F50"/>
    <mergeCell ref="C56:F56"/>
    <mergeCell ref="C62:F62"/>
    <mergeCell ref="C76:O76"/>
    <mergeCell ref="A6:A7"/>
    <mergeCell ref="B6:B7"/>
    <mergeCell ref="D6:D7"/>
    <mergeCell ref="A1:B1"/>
    <mergeCell ref="A2:P2"/>
    <mergeCell ref="A3:P3"/>
    <mergeCell ref="A4:P4"/>
    <mergeCell ref="D5:P5"/>
    <mergeCell ref="C6:C7"/>
    <mergeCell ref="E6:E7"/>
    <mergeCell ref="F6:F7"/>
    <mergeCell ref="G6:N6"/>
    <mergeCell ref="P6:P7"/>
    <mergeCell ref="O6:O7"/>
  </mergeCells>
  <printOptions horizontalCentered="1"/>
  <pageMargins left="0.19685039370078741" right="0.15748031496062992" top="0.35433070866141736" bottom="0.23622047244094491" header="0.15748031496062992" footer="0.15748031496062992"/>
  <pageSetup paperSize="9" scale="41" orientation="landscape" r:id="rId3"/>
  <headerFooter>
    <oddHeader>&amp;L&amp;"Tahoma,Regular"&amp;10Банка/Штедилница__________________________&amp;R&amp;"Tahoma,Regular"&amp;10Образец АПКР-Вонбилансно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Normal="100" workbookViewId="0">
      <selection sqref="A1:B1"/>
    </sheetView>
  </sheetViews>
  <sheetFormatPr defaultColWidth="8" defaultRowHeight="14.25" x14ac:dyDescent="0.2"/>
  <cols>
    <col min="1" max="1" width="6.28515625" style="1" customWidth="1"/>
    <col min="2" max="2" width="49.5703125" style="1" customWidth="1"/>
    <col min="3" max="3" width="13.85546875" style="1" bestFit="1" customWidth="1"/>
    <col min="4" max="11" width="10.42578125" style="1" customWidth="1"/>
    <col min="12" max="12" width="15.42578125" style="1" customWidth="1"/>
    <col min="13" max="16384" width="8" style="1"/>
  </cols>
  <sheetData>
    <row r="1" spans="1:12" x14ac:dyDescent="0.2">
      <c r="A1" s="355"/>
      <c r="B1" s="355"/>
    </row>
    <row r="2" spans="1:12" x14ac:dyDescent="0.2">
      <c r="A2" s="358" t="s">
        <v>69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 x14ac:dyDescent="0.2">
      <c r="A3" s="410" t="s">
        <v>70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</row>
    <row r="4" spans="1:12" x14ac:dyDescent="0.2">
      <c r="A4" s="410" t="s">
        <v>18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15" thickBot="1" x14ac:dyDescent="0.25">
      <c r="A5" s="3"/>
      <c r="B5" s="3"/>
      <c r="C5" s="408" t="s">
        <v>19</v>
      </c>
      <c r="D5" s="409"/>
      <c r="E5" s="409"/>
      <c r="F5" s="409"/>
      <c r="G5" s="409"/>
      <c r="H5" s="409"/>
      <c r="I5" s="409"/>
      <c r="J5" s="409"/>
      <c r="K5" s="409"/>
      <c r="L5" s="408"/>
    </row>
    <row r="6" spans="1:12" ht="58.5" customHeight="1" thickBot="1" x14ac:dyDescent="0.25">
      <c r="A6" s="352" t="s">
        <v>20</v>
      </c>
      <c r="B6" s="359" t="s">
        <v>21</v>
      </c>
      <c r="C6" s="406" t="s">
        <v>24</v>
      </c>
      <c r="D6" s="363" t="s">
        <v>71</v>
      </c>
      <c r="E6" s="364"/>
      <c r="F6" s="364"/>
      <c r="G6" s="364"/>
      <c r="H6" s="364"/>
      <c r="I6" s="364"/>
      <c r="J6" s="364"/>
      <c r="K6" s="365"/>
      <c r="L6" s="352" t="s">
        <v>72</v>
      </c>
    </row>
    <row r="7" spans="1:12" ht="35.25" customHeight="1" thickBot="1" x14ac:dyDescent="0.25">
      <c r="A7" s="405"/>
      <c r="B7" s="405"/>
      <c r="C7" s="407"/>
      <c r="D7" s="20">
        <v>0</v>
      </c>
      <c r="E7" s="21">
        <v>0.1</v>
      </c>
      <c r="F7" s="21">
        <v>0.2</v>
      </c>
      <c r="G7" s="21">
        <v>0.35</v>
      </c>
      <c r="H7" s="21">
        <v>0.5</v>
      </c>
      <c r="I7" s="21">
        <v>0.75</v>
      </c>
      <c r="J7" s="21">
        <v>1</v>
      </c>
      <c r="K7" s="22">
        <v>1.5</v>
      </c>
      <c r="L7" s="401"/>
    </row>
    <row r="8" spans="1:12" s="19" customFormat="1" ht="16.5" customHeight="1" thickBot="1" x14ac:dyDescent="0.3">
      <c r="A8" s="85">
        <v>1</v>
      </c>
      <c r="B8" s="44">
        <v>2</v>
      </c>
      <c r="C8" s="23">
        <v>3</v>
      </c>
      <c r="D8" s="63">
        <v>4</v>
      </c>
      <c r="E8" s="51">
        <v>5</v>
      </c>
      <c r="F8" s="51">
        <v>6</v>
      </c>
      <c r="G8" s="51">
        <v>7</v>
      </c>
      <c r="H8" s="51">
        <v>8</v>
      </c>
      <c r="I8" s="64">
        <v>9</v>
      </c>
      <c r="J8" s="51">
        <v>10</v>
      </c>
      <c r="K8" s="86">
        <v>11</v>
      </c>
      <c r="L8" s="4">
        <v>12</v>
      </c>
    </row>
    <row r="9" spans="1:12" s="62" customFormat="1" ht="28.5" customHeight="1" x14ac:dyDescent="0.2">
      <c r="A9" s="66" t="s">
        <v>44</v>
      </c>
      <c r="B9" s="70" t="s">
        <v>73</v>
      </c>
      <c r="C9" s="73">
        <f>'АПКР-ЦВ и ЦБ'!F10</f>
        <v>0</v>
      </c>
      <c r="D9" s="60">
        <f>'АПКР-ЦВ и ЦБ'!R18+'АПКР-ЦВ и ЦБ'!R27+'АПКР-ЦВ и ЦБ'!R34+'АПКР-ЦВ и ЦБ'!R42+'АПКР-ЦВ и ЦБ'!R50+'АПКР-ЦВ и ЦБ'!R60+'АПКР-ЦВ и ЦБ'!R70</f>
        <v>0</v>
      </c>
      <c r="E9" s="61">
        <f>'АПКР-ЦВ и ЦБ'!R28+'АПКР-ЦВ и ЦБ'!R35+'АПКР-ЦВ и ЦБ'!R43+'АПКР-ЦВ и ЦБ'!R51+'АПКР-ЦВ и ЦБ'!R61+'АПКР-ЦВ и ЦБ'!R71</f>
        <v>0</v>
      </c>
      <c r="F9" s="61">
        <f>'АПКР-ЦВ и ЦБ'!R29+'АПКР-ЦВ и ЦБ'!R36+'АПКР-ЦВ и ЦБ'!R44+'АПКР-ЦВ и ЦБ'!R52+'АПКР-ЦВ и ЦБ'!R62+'АПКР-ЦВ и ЦБ'!R72</f>
        <v>0</v>
      </c>
      <c r="G9" s="259"/>
      <c r="H9" s="61">
        <f>'АПКР-ЦВ и ЦБ'!R45+'АПКР-ЦВ и ЦБ'!R53+'АПКР-ЦВ и ЦБ'!R63+'АПКР-ЦВ и ЦБ'!R73</f>
        <v>0</v>
      </c>
      <c r="I9" s="259"/>
      <c r="J9" s="61">
        <f>'АПКР-ЦВ и ЦБ'!R64+'АПКР-ЦВ и ЦБ'!R74</f>
        <v>0</v>
      </c>
      <c r="K9" s="263">
        <f>'АПКР-ЦВ и ЦБ'!R75</f>
        <v>0</v>
      </c>
      <c r="L9" s="262">
        <f>SUM(D9:K9)</f>
        <v>0</v>
      </c>
    </row>
    <row r="10" spans="1:12" s="62" customFormat="1" ht="28.5" x14ac:dyDescent="0.2">
      <c r="A10" s="67" t="s">
        <v>56</v>
      </c>
      <c r="B10" s="71" t="s">
        <v>74</v>
      </c>
      <c r="C10" s="74">
        <f>'АПКР-ЛСРВ'!F10</f>
        <v>0</v>
      </c>
      <c r="D10" s="76">
        <f>'АПКР-ЛСРВ'!R18+'АПКР-ЛСРВ'!R27+'АПКР-ЛСРВ'!R34+'АПКР-ЛСРВ'!R50+'АПКР-ЛСРВ'!R60+'АПКР-ЛСРВ'!R70+'АПКР-ЛСРВ'!R42</f>
        <v>0</v>
      </c>
      <c r="E10" s="65">
        <f>'АПКР-ЛСРВ'!R28+'АПКР-ЛСРВ'!R35+'АПКР-ЛСРВ'!R51+'АПКР-ЛСРВ'!R61+'АПКР-ЛСРВ'!R71+'АПКР-ЛСРВ'!R43</f>
        <v>0</v>
      </c>
      <c r="F10" s="65">
        <f>'АПКР-ЛСРВ'!R29+'АПКР-ЛСРВ'!R36+'АПКР-ЛСРВ'!R44+'АПКР-ЛСРВ'!R52+'АПКР-ЛСРВ'!R62+'АПКР-ЛСРВ'!R72</f>
        <v>0</v>
      </c>
      <c r="G10" s="260"/>
      <c r="H10" s="65">
        <f>'АПКР-ЛСРВ'!R45+'АПКР-ЛСРВ'!R53+'АПКР-ЛСРВ'!R63+'АПКР-ЛСРВ'!R73</f>
        <v>0</v>
      </c>
      <c r="I10" s="260"/>
      <c r="J10" s="65">
        <f>'АПКР-ЛСРВ'!R64+'АПКР-ЛСРВ'!R74</f>
        <v>0</v>
      </c>
      <c r="K10" s="264">
        <f>'АПКР-ЛСРВ'!R75</f>
        <v>0</v>
      </c>
      <c r="L10" s="267">
        <f t="shared" ref="L10:L19" si="0">SUM(D10:K10)</f>
        <v>0</v>
      </c>
    </row>
    <row r="11" spans="1:12" s="62" customFormat="1" x14ac:dyDescent="0.2">
      <c r="A11" s="68" t="s">
        <v>64</v>
      </c>
      <c r="B11" s="71" t="s">
        <v>75</v>
      </c>
      <c r="C11" s="74">
        <f>'АПКР-ЈИ'!F10</f>
        <v>0</v>
      </c>
      <c r="D11" s="76">
        <f>'АПКР-ЈИ'!R18+'АПКР-ЈИ'!R27+'АПКР-ЈИ'!R34+'АПКР-ЈИ'!R42+'АПКР-ЈИ'!R50+'АПКР-ЈИ'!R60+'АПКР-ЈИ'!R70</f>
        <v>0</v>
      </c>
      <c r="E11" s="65">
        <f>'АПКР-ЈИ'!R28+'АПКР-ЈИ'!R35+'АПКР-ЈИ'!R43+'АПКР-ЈИ'!R51+'АПКР-ЈИ'!R61+'АПКР-ЈИ'!R71</f>
        <v>0</v>
      </c>
      <c r="F11" s="65">
        <f>'АПКР-ЈИ'!R29+'АПКР-ЈИ'!R36+'АПКР-ЈИ'!R44+'АПКР-ЈИ'!R52+'АПКР-ЈИ'!R62+'АПКР-ЈИ'!R72</f>
        <v>0</v>
      </c>
      <c r="G11" s="260"/>
      <c r="H11" s="65">
        <f>'АПКР-ЈИ'!R45+'АПКР-ЈИ'!R53+'АПКР-ЈИ'!R63+'АПКР-ЈИ'!R73</f>
        <v>0</v>
      </c>
      <c r="I11" s="260"/>
      <c r="J11" s="65">
        <f>'АПКР-ЈИ'!R64+'АПКР-ЈИ'!R74</f>
        <v>0</v>
      </c>
      <c r="K11" s="264">
        <f>'АПКР-ЈИ'!R75</f>
        <v>0</v>
      </c>
      <c r="L11" s="267">
        <f t="shared" si="0"/>
        <v>0</v>
      </c>
    </row>
    <row r="12" spans="1:12" s="62" customFormat="1" ht="27.75" customHeight="1" x14ac:dyDescent="0.2">
      <c r="A12" s="67" t="s">
        <v>76</v>
      </c>
      <c r="B12" s="71" t="s">
        <v>77</v>
      </c>
      <c r="C12" s="74">
        <f>'АПКР-МРБ и МО'!F10</f>
        <v>0</v>
      </c>
      <c r="D12" s="76">
        <f>'АПКР-МРБ и МО'!R18+'АПКР-МРБ и МО'!R27+'АПКР-МРБ и МО'!R34+'АПКР-МРБ и МО'!R42+'АПКР-МРБ и МО'!R50+'АПКР-МРБ и МО'!R60+'АПКР-МРБ и МО'!R70</f>
        <v>0</v>
      </c>
      <c r="E12" s="65">
        <f>'АПКР-МРБ и МО'!R28+'АПКР-МРБ и МО'!R35+'АПКР-МРБ и МО'!R43+'АПКР-МРБ и МО'!R51+'АПКР-МРБ и МО'!R61+'АПКР-МРБ и МО'!R71</f>
        <v>0</v>
      </c>
      <c r="F12" s="65">
        <f>'АПКР-МРБ и МО'!R29+'АПКР-МРБ и МО'!R36+'АПКР-МРБ и МО'!R44+'АПКР-МРБ и МО'!R52+'АПКР-МРБ и МО'!R62+'АПКР-МРБ и МО'!R725</f>
        <v>0</v>
      </c>
      <c r="G12" s="260"/>
      <c r="H12" s="65">
        <f>'АПКР-МРБ и МО'!R45+'АПКР-МРБ и МО'!R53+'АПКР-МРБ и МО'!R63+'АПКР-МРБ и МО'!R73</f>
        <v>0</v>
      </c>
      <c r="I12" s="260"/>
      <c r="J12" s="65">
        <f>'АПКР-МРБ и МО'!R64+'АПКР-МРБ и МО'!R74</f>
        <v>0</v>
      </c>
      <c r="K12" s="264">
        <f>'АПКР-МРБ и МО'!R75</f>
        <v>0</v>
      </c>
      <c r="L12" s="267">
        <f t="shared" si="0"/>
        <v>0</v>
      </c>
    </row>
    <row r="13" spans="1:12" s="62" customFormat="1" x14ac:dyDescent="0.2">
      <c r="A13" s="67" t="s">
        <v>78</v>
      </c>
      <c r="B13" s="71" t="s">
        <v>79</v>
      </c>
      <c r="C13" s="74">
        <f>'АПКР-Б'!F10</f>
        <v>0</v>
      </c>
      <c r="D13" s="76">
        <f>'АПКР-Б'!R18+'АПКР-Б'!R27+'АПКР-Б'!R34+'АПКР-Б'!R42+'АПКР-Б'!R50+'АПКР-Б'!R60+'АПКР-Б'!R70</f>
        <v>0</v>
      </c>
      <c r="E13" s="65">
        <f>'АПКР-Б'!R28+'АПКР-Б'!R35+'АПКР-Б'!R43+'АПКР-Б'!R51+'АПКР-Б'!R61+'АПКР-Б'!R71</f>
        <v>0</v>
      </c>
      <c r="F13" s="65">
        <f>'АПКР-Б'!R29+'АПКР-Б'!R36+'АПКР-Б'!R44+'АПКР-Б'!R52+'АПКР-Б'!R62+'АПКР-Б'!R72</f>
        <v>0</v>
      </c>
      <c r="G13" s="260"/>
      <c r="H13" s="65">
        <f>'АПКР-Б'!R45+'АПКР-Б'!R53+'АПКР-Б'!R63+'АПКР-Б'!R73</f>
        <v>0</v>
      </c>
      <c r="I13" s="260"/>
      <c r="J13" s="65">
        <f>'АПКР-Б'!R64+'АПКР-Б'!R74</f>
        <v>0</v>
      </c>
      <c r="K13" s="264">
        <f>'АПКР-Б'!R75</f>
        <v>0</v>
      </c>
      <c r="L13" s="267">
        <f t="shared" si="0"/>
        <v>0</v>
      </c>
    </row>
    <row r="14" spans="1:12" s="62" customFormat="1" x14ac:dyDescent="0.2">
      <c r="A14" s="67" t="s">
        <v>80</v>
      </c>
      <c r="B14" s="71" t="s">
        <v>81</v>
      </c>
      <c r="C14" s="74">
        <f>'АПКР-ДТД'!F10</f>
        <v>0</v>
      </c>
      <c r="D14" s="76">
        <f>'АПКР-ДТД'!R18+'АПКР-ДТД'!R27+'АПКР-ДТД'!R34+'АПКР-ДТД'!R42+'АПКР-ДТД'!R50+'АПКР-ДТД'!R60+'АПКР-ДТД'!R70</f>
        <v>0</v>
      </c>
      <c r="E14" s="65">
        <f>'АПКР-ДТД'!R28+'АПКР-ДТД'!R35+'АПКР-ДТД'!R43+'АПКР-ДТД'!R51+'АПКР-ДТД'!R61+'АПКР-ДТД'!R71</f>
        <v>0</v>
      </c>
      <c r="F14" s="65">
        <f>'АПКР-ДТД'!R29+'АПКР-ДТД'!R36+'АПКР-ДТД'!R44+'АПКР-ДТД'!R62+'АПКР-ДТД'!R52+'АПКР-ДТД'!R72</f>
        <v>0</v>
      </c>
      <c r="G14" s="260"/>
      <c r="H14" s="65">
        <f>'АПКР-ДТД'!R45+'АПКР-ДТД'!R53+'АПКР-ДТД'!R63+'АПКР-ДТД'!R73</f>
        <v>0</v>
      </c>
      <c r="I14" s="260"/>
      <c r="J14" s="65">
        <f>'АПКР-ДТД'!R64+'АПКР-ДТД'!R74</f>
        <v>0</v>
      </c>
      <c r="K14" s="264">
        <f>'АПКР-ДТД'!R75</f>
        <v>0</v>
      </c>
      <c r="L14" s="267">
        <f t="shared" si="0"/>
        <v>0</v>
      </c>
    </row>
    <row r="15" spans="1:12" s="62" customFormat="1" x14ac:dyDescent="0.2">
      <c r="A15" s="67" t="s">
        <v>82</v>
      </c>
      <c r="B15" s="71" t="s">
        <v>83</v>
      </c>
      <c r="C15" s="74">
        <f>'АПКР-ПМК'!F10</f>
        <v>0</v>
      </c>
      <c r="D15" s="76">
        <f>'АПКР-ПМК'!R50+'АПКР-ПМК'!R60+'АПКР-ПМК'!R70</f>
        <v>0</v>
      </c>
      <c r="E15" s="65">
        <f>'АПКР-ПМК'!R51+'АПКР-ПМК'!R61+'АПКР-ПМК'!R71</f>
        <v>0</v>
      </c>
      <c r="F15" s="65">
        <f>'АПКР-ПМК'!R62+'АПКР-ПМК'!R52+'АПКР-ПМК'!R72</f>
        <v>0</v>
      </c>
      <c r="G15" s="260"/>
      <c r="H15" s="65">
        <f>'АПКР-ПМК'!R53+'АПКР-ПМК'!R63+'АПКР-ПМК'!R73</f>
        <v>0</v>
      </c>
      <c r="I15" s="65">
        <f>'АПКР-ПМК'!R54</f>
        <v>0</v>
      </c>
      <c r="J15" s="65">
        <f>'АПКР-ПМК'!R64+'АПКР-ПМК'!R74</f>
        <v>0</v>
      </c>
      <c r="K15" s="264">
        <f>'АПКР-ПМК'!R75</f>
        <v>0</v>
      </c>
      <c r="L15" s="267">
        <f t="shared" si="0"/>
        <v>0</v>
      </c>
    </row>
    <row r="16" spans="1:12" s="62" customFormat="1" ht="16.5" customHeight="1" x14ac:dyDescent="0.2">
      <c r="A16" s="67" t="s">
        <v>84</v>
      </c>
      <c r="B16" s="71" t="s">
        <v>85</v>
      </c>
      <c r="C16" s="74">
        <f>'АПКР-ПСО'!F10</f>
        <v>0</v>
      </c>
      <c r="D16" s="271">
        <f>'АПКР-ПСО'!R34</f>
        <v>0</v>
      </c>
      <c r="E16" s="272">
        <f>'АПКР-ПСО'!R35</f>
        <v>0</v>
      </c>
      <c r="F16" s="272">
        <f>'АПКР-ПСО'!R36</f>
        <v>0</v>
      </c>
      <c r="G16" s="65">
        <f>'АПКР-ПСО'!R37</f>
        <v>0</v>
      </c>
      <c r="H16" s="260"/>
      <c r="I16" s="260"/>
      <c r="J16" s="260"/>
      <c r="K16" s="265"/>
      <c r="L16" s="267">
        <f t="shared" si="0"/>
        <v>0</v>
      </c>
    </row>
    <row r="17" spans="1:16" s="62" customFormat="1" x14ac:dyDescent="0.2">
      <c r="A17" s="67" t="s">
        <v>86</v>
      </c>
      <c r="B17" s="71" t="s">
        <v>87</v>
      </c>
      <c r="C17" s="74">
        <f>'АПКР-ПДО'!F10</f>
        <v>0</v>
      </c>
      <c r="D17" s="271">
        <f>'АПКР-ПДО'!R60</f>
        <v>0</v>
      </c>
      <c r="E17" s="272">
        <f>'АПКР-ПДО'!R61</f>
        <v>0</v>
      </c>
      <c r="F17" s="272">
        <f>'АПКР-ПДО'!R62</f>
        <v>0</v>
      </c>
      <c r="G17" s="260"/>
      <c r="H17" s="272">
        <f>'АПКР-ПДО'!R63</f>
        <v>0</v>
      </c>
      <c r="I17" s="260"/>
      <c r="J17" s="65">
        <f>'АПКР-ПДО'!R64</f>
        <v>0</v>
      </c>
      <c r="K17" s="265"/>
      <c r="L17" s="267">
        <f t="shared" si="0"/>
        <v>0</v>
      </c>
    </row>
    <row r="18" spans="1:16" s="62" customFormat="1" x14ac:dyDescent="0.2">
      <c r="A18" s="67" t="s">
        <v>88</v>
      </c>
      <c r="B18" s="71" t="s">
        <v>89</v>
      </c>
      <c r="C18" s="74">
        <f>'АПКР-УИФ'!F10</f>
        <v>0</v>
      </c>
      <c r="D18" s="76">
        <f>'АПКР-УИФ'!R18+'АПКР-УИФ'!R27+'АПКР-УИФ'!R34+'АПКР-УИФ'!R42+'АПКР-УИФ'!R50+'АПКР-УИФ'!R60+'АПКР-УИФ'!R70</f>
        <v>0</v>
      </c>
      <c r="E18" s="65">
        <f>'АПКР-УИФ'!R28+'АПКР-УИФ'!R35+'АПКР-УИФ'!R43+'АПКР-УИФ'!R51+'АПКР-УИФ'!R61+'АПКР-УИФ'!R71</f>
        <v>0</v>
      </c>
      <c r="F18" s="65">
        <f>'АПКР-УИФ'!R29+'АПКР-УИФ'!R36+'АПКР-УИФ'!R44+'АПКР-УИФ'!R52+'АПКР-УИФ'!R62+'АПКР-УИФ'!R72</f>
        <v>0</v>
      </c>
      <c r="G18" s="260"/>
      <c r="H18" s="65">
        <f>'АПКР-УИФ'!R45+'АПКР-УИФ'!R53+'АПКР-УИФ'!R63+'АПКР-УИФ'!R73</f>
        <v>0</v>
      </c>
      <c r="I18" s="260"/>
      <c r="J18" s="65">
        <f>'АПКР-УИФ'!R64+'АПКР-УИФ'!R74</f>
        <v>0</v>
      </c>
      <c r="K18" s="264">
        <f>'АПКР-УИФ'!R75</f>
        <v>0</v>
      </c>
      <c r="L18" s="267">
        <f t="shared" si="0"/>
        <v>0</v>
      </c>
    </row>
    <row r="19" spans="1:16" s="62" customFormat="1" ht="15" thickBot="1" x14ac:dyDescent="0.25">
      <c r="A19" s="69" t="s">
        <v>90</v>
      </c>
      <c r="B19" s="72" t="s">
        <v>91</v>
      </c>
      <c r="C19" s="75">
        <f>'АПКР-ОП'!F10</f>
        <v>0</v>
      </c>
      <c r="D19" s="77">
        <f>'АПКР-ОП'!R18+'АПКР-ОП'!R27+'АПКР-ОП'!R34+'АПКР-ОП'!R42+'АПКР-ОП'!R50+'АПКР-ОП'!R60+'АПКР-ОП'!R70</f>
        <v>0</v>
      </c>
      <c r="E19" s="78">
        <f>'АПКР-ОП'!R28+'АПКР-ОП'!R35+'АПКР-ОП'!R43+'АПКР-ОП'!R51+'АПКР-ОП'!R61+'АПКР-ОП'!R71</f>
        <v>0</v>
      </c>
      <c r="F19" s="78">
        <f>'АПКР-ОП'!R29+'АПКР-ОП'!R36+'АПКР-ОП'!R44+'АПКР-ОП'!R52+'АПКР-ОП'!R62+'АПКР-ОП'!R72</f>
        <v>0</v>
      </c>
      <c r="G19" s="261"/>
      <c r="H19" s="78">
        <f>'АПКР-ОП'!R45+'АПКР-ОП'!R53+'АПКР-ОП'!R63+'АПКР-ОП'!R73</f>
        <v>0</v>
      </c>
      <c r="I19" s="261"/>
      <c r="J19" s="78">
        <f>'АПКР-ОП'!R64+'АПКР-ОП'!R74</f>
        <v>0</v>
      </c>
      <c r="K19" s="266">
        <f>'АПКР-ОП'!R75</f>
        <v>0</v>
      </c>
      <c r="L19" s="268">
        <f t="shared" si="0"/>
        <v>0</v>
      </c>
    </row>
    <row r="20" spans="1:16" ht="30.75" customHeight="1" thickBot="1" x14ac:dyDescent="0.25">
      <c r="A20" s="45" t="s">
        <v>92</v>
      </c>
      <c r="B20" s="79" t="s">
        <v>93</v>
      </c>
      <c r="C20" s="80">
        <f>SUM(C9:C19)</f>
        <v>0</v>
      </c>
      <c r="D20" s="81">
        <f>SUM(D9:D19)</f>
        <v>0</v>
      </c>
      <c r="E20" s="82">
        <f>SUM(E9:E19)</f>
        <v>0</v>
      </c>
      <c r="F20" s="82">
        <f t="shared" ref="F20:K20" si="1">SUM(F9:F19)</f>
        <v>0</v>
      </c>
      <c r="G20" s="82">
        <f t="shared" si="1"/>
        <v>0</v>
      </c>
      <c r="H20" s="82">
        <f t="shared" si="1"/>
        <v>0</v>
      </c>
      <c r="I20" s="82">
        <f t="shared" si="1"/>
        <v>0</v>
      </c>
      <c r="J20" s="82">
        <f t="shared" si="1"/>
        <v>0</v>
      </c>
      <c r="K20" s="83">
        <f t="shared" si="1"/>
        <v>0</v>
      </c>
      <c r="L20" s="84">
        <f>L9+L10+L11+L12+L13+L14+L15+L16+L17+L18+L19</f>
        <v>0</v>
      </c>
      <c r="M20" s="8"/>
      <c r="N20" s="8"/>
      <c r="O20" s="8"/>
      <c r="P20" s="8"/>
    </row>
    <row r="21" spans="1:16" ht="17.25" customHeight="1" thickBot="1" x14ac:dyDescent="0.25">
      <c r="A21" s="46" t="s">
        <v>94</v>
      </c>
      <c r="B21" s="331" t="s">
        <v>95</v>
      </c>
      <c r="C21" s="402"/>
      <c r="D21" s="403"/>
      <c r="E21" s="403"/>
      <c r="F21" s="403"/>
      <c r="G21" s="403"/>
      <c r="H21" s="403"/>
      <c r="I21" s="403"/>
      <c r="J21" s="403"/>
      <c r="K21" s="404"/>
      <c r="L21" s="24">
        <f>8%*L20</f>
        <v>0</v>
      </c>
      <c r="M21" s="8"/>
      <c r="N21" s="8"/>
      <c r="O21" s="8"/>
      <c r="P21" s="8"/>
    </row>
    <row r="23" spans="1:16" x14ac:dyDescent="0.2">
      <c r="B23" s="14" t="s">
        <v>66</v>
      </c>
    </row>
  </sheetData>
  <customSheetViews>
    <customSheetView guid="{3C706205-6018-4044-BBE4-FDD57464BCA8}" fitToPage="1" state="hidden">
      <selection sqref="A1:B1"/>
      <pageMargins left="0.34" right="0.18" top="0.73" bottom="0.22" header="0.46" footer="0.17"/>
      <printOptions horizontalCentered="1"/>
      <pageSetup paperSize="9" scale="84" orientation="landscape" horizontalDpi="4294967292" r:id="rId1"/>
      <headerFooter alignWithMargins="0">
        <oddHeader>&amp;L&amp;"Tahoma,Regular"&amp;10Банка/Штедилница_________________________&amp;R&amp;"Tahoma,Regular"&amp;10Образец АПКР -Вкупно</oddHeader>
      </headerFooter>
    </customSheetView>
    <customSheetView guid="{A6DB0F7F-8F28-4753-AA02-41AEBC54A2C5}" fitToPage="1" state="hidden">
      <selection sqref="A1:B1"/>
      <pageMargins left="0.34" right="0.18" top="0.73" bottom="0.22" header="0.46" footer="0.17"/>
      <printOptions horizontalCentered="1"/>
      <pageSetup paperSize="9" scale="84" orientation="landscape" horizontalDpi="4294967292" r:id="rId2"/>
      <headerFooter alignWithMargins="0">
        <oddHeader>&amp;L&amp;"Tahoma,Regular"&amp;10Банка/Штедилница_________________________&amp;R&amp;"Tahoma,Regular"&amp;10Образец АПКР -Вкупно</oddHeader>
      </headerFooter>
    </customSheetView>
  </customSheetViews>
  <mergeCells count="11">
    <mergeCell ref="C5:L5"/>
    <mergeCell ref="A1:B1"/>
    <mergeCell ref="A2:L2"/>
    <mergeCell ref="A3:L3"/>
    <mergeCell ref="A4:L4"/>
    <mergeCell ref="L6:L7"/>
    <mergeCell ref="B21:K21"/>
    <mergeCell ref="A6:A7"/>
    <mergeCell ref="B6:B7"/>
    <mergeCell ref="C6:C7"/>
    <mergeCell ref="D6:K6"/>
  </mergeCells>
  <printOptions horizontalCentered="1"/>
  <pageMargins left="0.34" right="0.18" top="0.73" bottom="0.22" header="0.46" footer="0.17"/>
  <pageSetup paperSize="9" scale="84" orientation="landscape" horizontalDpi="4294967292" r:id="rId3"/>
  <headerFooter alignWithMargins="0">
    <oddHeader>&amp;L&amp;"Tahoma,Regular"&amp;10Банка/Штедилница_________________________&amp;R&amp;"Tahoma,Regular"&amp;10Образец АПКР -Вкупно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C38"/>
  <sheetViews>
    <sheetView tabSelected="1" topLeftCell="A13" zoomScale="150" zoomScaleNormal="150" workbookViewId="0">
      <selection activeCell="C38" sqref="C38"/>
    </sheetView>
  </sheetViews>
  <sheetFormatPr defaultRowHeight="14.25" x14ac:dyDescent="0.2"/>
  <cols>
    <col min="1" max="1" width="9.140625" style="273" customWidth="1"/>
    <col min="2" max="2" width="65.42578125" style="273" customWidth="1"/>
    <col min="3" max="3" width="22.28515625" style="273" customWidth="1"/>
    <col min="4" max="16384" width="9.140625" style="273"/>
  </cols>
  <sheetData>
    <row r="3" spans="1:3" x14ac:dyDescent="0.2">
      <c r="A3" s="411" t="s">
        <v>0</v>
      </c>
      <c r="B3" s="411"/>
      <c r="C3" s="411"/>
    </row>
    <row r="4" spans="1:3" x14ac:dyDescent="0.2">
      <c r="A4" s="412" t="s">
        <v>171</v>
      </c>
      <c r="B4" s="412"/>
      <c r="C4" s="412"/>
    </row>
    <row r="5" spans="1:3" x14ac:dyDescent="0.2">
      <c r="A5" s="412" t="s">
        <v>1</v>
      </c>
      <c r="B5" s="412"/>
      <c r="C5" s="412"/>
    </row>
    <row r="6" spans="1:3" ht="15" thickBot="1" x14ac:dyDescent="0.25">
      <c r="A6" s="285"/>
      <c r="B6" s="285"/>
      <c r="C6" s="286" t="s">
        <v>2</v>
      </c>
    </row>
    <row r="7" spans="1:3" ht="30.75" customHeight="1" thickBot="1" x14ac:dyDescent="0.25">
      <c r="A7" s="275" t="s">
        <v>152</v>
      </c>
      <c r="B7" s="276" t="s">
        <v>150</v>
      </c>
      <c r="C7" s="287" t="s">
        <v>3</v>
      </c>
    </row>
    <row r="8" spans="1:3" ht="15" thickBot="1" x14ac:dyDescent="0.25">
      <c r="A8" s="288">
        <v>1</v>
      </c>
      <c r="B8" s="289">
        <v>2</v>
      </c>
      <c r="C8" s="290">
        <v>3</v>
      </c>
    </row>
    <row r="9" spans="1:3" s="274" customFormat="1" x14ac:dyDescent="0.2">
      <c r="A9" s="291" t="s">
        <v>4</v>
      </c>
      <c r="B9" s="277" t="s">
        <v>151</v>
      </c>
      <c r="C9" s="292"/>
    </row>
    <row r="10" spans="1:3" x14ac:dyDescent="0.2">
      <c r="A10" s="293">
        <v>1</v>
      </c>
      <c r="B10" s="278" t="s">
        <v>154</v>
      </c>
      <c r="C10" s="294"/>
    </row>
    <row r="11" spans="1:3" ht="15" thickBot="1" x14ac:dyDescent="0.25">
      <c r="A11" s="295">
        <v>2</v>
      </c>
      <c r="B11" s="278" t="s">
        <v>5</v>
      </c>
      <c r="C11" s="294"/>
    </row>
    <row r="12" spans="1:3" x14ac:dyDescent="0.2">
      <c r="A12" s="291" t="s">
        <v>6</v>
      </c>
      <c r="B12" s="277" t="s">
        <v>155</v>
      </c>
      <c r="C12" s="296"/>
    </row>
    <row r="13" spans="1:3" x14ac:dyDescent="0.2">
      <c r="A13" s="293">
        <v>3</v>
      </c>
      <c r="B13" s="278" t="s">
        <v>156</v>
      </c>
      <c r="C13" s="297"/>
    </row>
    <row r="14" spans="1:3" x14ac:dyDescent="0.2">
      <c r="A14" s="293">
        <v>4</v>
      </c>
      <c r="B14" s="278" t="s">
        <v>158</v>
      </c>
      <c r="C14" s="298"/>
    </row>
    <row r="15" spans="1:3" x14ac:dyDescent="0.2">
      <c r="A15" s="295">
        <v>5</v>
      </c>
      <c r="B15" s="278" t="s">
        <v>157</v>
      </c>
      <c r="C15" s="298"/>
    </row>
    <row r="16" spans="1:3" ht="15" thickBot="1" x14ac:dyDescent="0.25">
      <c r="A16" s="299">
        <v>6</v>
      </c>
      <c r="B16" s="279" t="s">
        <v>159</v>
      </c>
      <c r="C16" s="300"/>
    </row>
    <row r="17" spans="1:3" ht="16.5" customHeight="1" x14ac:dyDescent="0.2">
      <c r="A17" s="291" t="s">
        <v>7</v>
      </c>
      <c r="B17" s="280" t="s">
        <v>160</v>
      </c>
      <c r="C17" s="301"/>
    </row>
    <row r="18" spans="1:3" ht="28.5" x14ac:dyDescent="0.2">
      <c r="A18" s="295">
        <v>7</v>
      </c>
      <c r="B18" s="278" t="s">
        <v>161</v>
      </c>
      <c r="C18" s="302"/>
    </row>
    <row r="19" spans="1:3" ht="28.5" x14ac:dyDescent="0.2">
      <c r="A19" s="303">
        <v>8</v>
      </c>
      <c r="B19" s="281" t="s">
        <v>162</v>
      </c>
      <c r="C19" s="304"/>
    </row>
    <row r="20" spans="1:3" ht="15" thickBot="1" x14ac:dyDescent="0.25">
      <c r="A20" s="305">
        <v>9</v>
      </c>
      <c r="B20" s="282" t="s">
        <v>163</v>
      </c>
      <c r="C20" s="306"/>
    </row>
    <row r="21" spans="1:3" x14ac:dyDescent="0.2">
      <c r="A21" s="283" t="s">
        <v>76</v>
      </c>
      <c r="B21" s="307" t="s">
        <v>172</v>
      </c>
      <c r="C21" s="308"/>
    </row>
    <row r="22" spans="1:3" x14ac:dyDescent="0.2">
      <c r="A22" s="309">
        <v>10</v>
      </c>
      <c r="B22" s="278" t="s">
        <v>164</v>
      </c>
      <c r="C22" s="310"/>
    </row>
    <row r="23" spans="1:3" x14ac:dyDescent="0.2">
      <c r="A23" s="309">
        <v>11</v>
      </c>
      <c r="B23" s="284" t="s">
        <v>165</v>
      </c>
      <c r="C23" s="310">
        <v>0</v>
      </c>
    </row>
    <row r="24" spans="1:3" ht="15" customHeight="1" x14ac:dyDescent="0.2">
      <c r="A24" s="311" t="s">
        <v>8</v>
      </c>
      <c r="B24" s="284" t="s">
        <v>166</v>
      </c>
      <c r="C24" s="310">
        <v>0</v>
      </c>
    </row>
    <row r="25" spans="1:3" ht="28.5" x14ac:dyDescent="0.2">
      <c r="A25" s="312" t="s">
        <v>173</v>
      </c>
      <c r="B25" s="278" t="s">
        <v>167</v>
      </c>
      <c r="C25" s="310"/>
    </row>
    <row r="26" spans="1:3" ht="28.5" x14ac:dyDescent="0.2">
      <c r="A26" s="312" t="s">
        <v>174</v>
      </c>
      <c r="B26" s="278" t="s">
        <v>168</v>
      </c>
      <c r="C26" s="310"/>
    </row>
    <row r="27" spans="1:3" x14ac:dyDescent="0.2">
      <c r="A27" s="312" t="s">
        <v>175</v>
      </c>
      <c r="B27" s="278" t="s">
        <v>169</v>
      </c>
      <c r="C27" s="310"/>
    </row>
    <row r="28" spans="1:3" x14ac:dyDescent="0.2">
      <c r="A28" s="312" t="s">
        <v>176</v>
      </c>
      <c r="B28" s="278" t="s">
        <v>170</v>
      </c>
      <c r="C28" s="310"/>
    </row>
    <row r="29" spans="1:3" x14ac:dyDescent="0.2">
      <c r="A29" s="311" t="s">
        <v>9</v>
      </c>
      <c r="B29" s="278" t="s">
        <v>177</v>
      </c>
      <c r="C29" s="310"/>
    </row>
    <row r="30" spans="1:3" x14ac:dyDescent="0.2">
      <c r="A30" s="311" t="s">
        <v>10</v>
      </c>
      <c r="B30" s="278" t="s">
        <v>178</v>
      </c>
      <c r="C30" s="310"/>
    </row>
    <row r="31" spans="1:3" x14ac:dyDescent="0.2">
      <c r="A31" s="311">
        <v>12</v>
      </c>
      <c r="B31" s="278" t="s">
        <v>179</v>
      </c>
      <c r="C31" s="310"/>
    </row>
    <row r="32" spans="1:3" x14ac:dyDescent="0.2">
      <c r="A32" s="311">
        <v>13</v>
      </c>
      <c r="B32" s="278" t="s">
        <v>180</v>
      </c>
      <c r="C32" s="310"/>
    </row>
    <row r="33" spans="1:3" x14ac:dyDescent="0.2">
      <c r="A33" s="309">
        <v>14</v>
      </c>
      <c r="B33" s="278" t="s">
        <v>181</v>
      </c>
      <c r="C33" s="313">
        <v>0</v>
      </c>
    </row>
    <row r="34" spans="1:3" x14ac:dyDescent="0.2">
      <c r="A34" s="314">
        <v>15</v>
      </c>
      <c r="B34" s="279" t="s">
        <v>182</v>
      </c>
      <c r="C34" s="315"/>
    </row>
    <row r="35" spans="1:3" s="274" customFormat="1" ht="16.5" customHeight="1" x14ac:dyDescent="0.2">
      <c r="A35" s="316" t="s">
        <v>11</v>
      </c>
      <c r="B35" s="317" t="s">
        <v>183</v>
      </c>
      <c r="C35" s="318"/>
    </row>
    <row r="36" spans="1:3" ht="15" thickBot="1" x14ac:dyDescent="0.25">
      <c r="A36" s="319">
        <v>16</v>
      </c>
      <c r="B36" s="282" t="s">
        <v>153</v>
      </c>
      <c r="C36" s="306"/>
    </row>
    <row r="37" spans="1:3" s="274" customFormat="1" ht="15" thickBot="1" x14ac:dyDescent="0.25">
      <c r="A37" s="320" t="s">
        <v>12</v>
      </c>
      <c r="B37" s="321" t="s">
        <v>13</v>
      </c>
      <c r="C37" s="322"/>
    </row>
    <row r="38" spans="1:3" ht="15" thickBot="1" x14ac:dyDescent="0.25">
      <c r="A38" s="323" t="s">
        <v>82</v>
      </c>
      <c r="B38" s="324" t="s">
        <v>14</v>
      </c>
      <c r="C38" s="325">
        <v>0</v>
      </c>
    </row>
  </sheetData>
  <customSheetViews>
    <customSheetView guid="{3C706205-6018-4044-BBE4-FDD57464BCA8}" scale="150" topLeftCell="A13">
      <selection activeCell="C38" sqref="C38"/>
      <pageMargins left="0.7" right="0.7" top="0.48" bottom="0.17" header="0.17" footer="0.17"/>
      <printOptions horizontalCentered="1"/>
      <pageSetup paperSize="9" scale="90" orientation="portrait" r:id="rId1"/>
      <headerFooter alignWithMargins="0">
        <oddHeader>&amp;L&amp;"тахома,Regular"&amp;10Bank/savings house ________________________________&amp;R&amp;"Tahoma,Regular"&amp;10АК Form</oddHeader>
      </headerFooter>
    </customSheetView>
    <customSheetView guid="{A6DB0F7F-8F28-4753-AA02-41AEBC54A2C5}" scale="150">
      <selection activeCell="A4" sqref="A4:C4"/>
      <pageMargins left="0.7" right="0.7" top="0.48" bottom="0.17" header="0.17" footer="0.17"/>
      <printOptions horizontalCentered="1"/>
      <pageSetup paperSize="9" scale="90" orientation="portrait" r:id="rId2"/>
      <headerFooter alignWithMargins="0">
        <oddHeader>&amp;L&amp;"тахома,Regular"&amp;10Bank/savings house ________________________________&amp;R&amp;"Tahoma,Regular"&amp;10АК Form</oddHeader>
      </headerFooter>
    </customSheetView>
  </customSheetViews>
  <mergeCells count="3">
    <mergeCell ref="A3:C3"/>
    <mergeCell ref="A4:C4"/>
    <mergeCell ref="A5:C5"/>
  </mergeCells>
  <phoneticPr fontId="2" type="noConversion"/>
  <printOptions horizontalCentered="1"/>
  <pageMargins left="0.7" right="0.7" top="0.48" bottom="0.17" header="0.17" footer="0.17"/>
  <pageSetup paperSize="9" scale="90" orientation="portrait" r:id="rId3"/>
  <headerFooter alignWithMargins="0">
    <oddHeader>&amp;L&amp;"тахома,Regular"&amp;10Bank/savings house ________________________________&amp;R&amp;"Tahoma,Regular"&amp;10АК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60" zoomScaleNormal="60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2.7109375" style="1" customWidth="1"/>
    <col min="5" max="5" width="14.7109375" style="1" customWidth="1"/>
    <col min="6" max="6" width="12.7109375" style="1" customWidth="1"/>
    <col min="7" max="7" width="16" style="1" customWidth="1"/>
    <col min="8" max="8" width="19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6" width="17.42578125" style="1" customWidth="1"/>
    <col min="17" max="17" width="20.85546875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134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2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2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4.2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30.75" customHeight="1" thickBot="1" x14ac:dyDescent="0.3">
      <c r="B76" s="43" t="s">
        <v>64</v>
      </c>
      <c r="C76" s="331" t="s">
        <v>135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ht="14.25" customHeight="1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ht="14.25" customHeight="1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60" fitToPage="1" state="hidden">
      <pageMargins left="0.34" right="0.18" top="0.38" bottom="0.22" header="0.17" footer="0.17"/>
      <printOptions horizontalCentered="1"/>
      <pageSetup paperSize="9" scale="38" orientation="landscape" horizontalDpi="4294967292" r:id="rId1"/>
      <headerFooter alignWithMargins="0">
        <oddHeader>&amp;L&amp;"Tahoma,Regular"&amp;10Банка/Штедилница_________________________&amp;R&amp;"Tahoma,Regular"&amp;10Образец АПКР-ЛСРВ</oddHeader>
      </headerFooter>
    </customSheetView>
    <customSheetView guid="{A6DB0F7F-8F28-4753-AA02-41AEBC54A2C5}" scale="60" fitToPage="1" state="hidden">
      <pageMargins left="0.34" right="0.18" top="0.38" bottom="0.22" header="0.17" footer="0.17"/>
      <printOptions horizontalCentered="1"/>
      <pageSetup paperSize="9" scale="38" orientation="landscape" horizontalDpi="4294967292" r:id="rId2"/>
      <headerFooter alignWithMargins="0">
        <oddHeader>&amp;L&amp;"Tahoma,Regular"&amp;10Банка/Штедилница_________________________&amp;R&amp;"Tahoma,Regular"&amp;10Образец АПКР-ЛСРВ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3"/>
  <headerFooter alignWithMargins="0">
    <oddHeader>&amp;L&amp;"Tahoma,Regular"&amp;10Банка/Штедилница_________________________&amp;R&amp;"Tahoma,Regular"&amp;10Образец АПКР-ЛСРВ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58" zoomScaleNormal="58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4.7109375" style="1" customWidth="1"/>
    <col min="6" max="6" width="12.7109375" style="1" customWidth="1"/>
    <col min="7" max="7" width="16" style="1" customWidth="1"/>
    <col min="8" max="8" width="18.85546875" style="1" customWidth="1"/>
    <col min="9" max="9" width="12.8554687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1.85546875" style="1" customWidth="1"/>
    <col min="15" max="15" width="18.5703125" style="1" customWidth="1"/>
    <col min="16" max="16" width="19.7109375" style="1" customWidth="1"/>
    <col min="17" max="17" width="19.28515625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96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9.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97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58" fitToPage="1" state="hidden">
      <pageMargins left="0.34" right="0.18" top="0.38" bottom="0.22" header="0.17" footer="0.17"/>
      <printOptions horizontalCentered="1"/>
      <pageSetup paperSize="9" scale="38" orientation="landscape" horizontalDpi="4294967292" r:id="rId1"/>
      <headerFooter alignWithMargins="0">
        <oddHeader>&amp;L&amp;"Tahoma,Regular"&amp;10Банка/Штедилница_________________________&amp;R&amp;"Tahoma,Regular"&amp;10Образец АПКР-ЈИ</oddHeader>
      </headerFooter>
    </customSheetView>
    <customSheetView guid="{A6DB0F7F-8F28-4753-AA02-41AEBC54A2C5}" scale="58" fitToPage="1" state="hidden">
      <pageMargins left="0.34" right="0.18" top="0.38" bottom="0.22" header="0.17" footer="0.17"/>
      <printOptions horizontalCentered="1"/>
      <pageSetup paperSize="9" scale="38" orientation="landscape" horizontalDpi="4294967292" r:id="rId2"/>
      <headerFooter alignWithMargins="0">
        <oddHeader>&amp;L&amp;"Tahoma,Regular"&amp;10Банка/Штедилница_________________________&amp;R&amp;"Tahoma,Regular"&amp;10Образец АПКР-ЈИ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8" orientation="landscape" horizontalDpi="4294967292" r:id="rId3"/>
  <headerFooter alignWithMargins="0">
    <oddHeader>&amp;L&amp;"Tahoma,Regular"&amp;10Банка/Штедилница_________________________&amp;R&amp;"Tahoma,Regular"&amp;10Образец АПКР-ЈИ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140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146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147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71" fitToPage="1" state="hidden">
      <pageMargins left="0.34" right="0.18" top="0.38" bottom="0.22" header="0.17" footer="0.17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АПКР-МРБ и МО</oddHeader>
      </headerFooter>
    </customSheetView>
    <customSheetView guid="{A6DB0F7F-8F28-4753-AA02-41AEBC54A2C5}" scale="71" fitToPage="1" state="hidden">
      <pageMargins left="0.34" right="0.18" top="0.38" bottom="0.22" header="0.17" footer="0.17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АПКР-МРБ и МО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АПКР-МРБ и МО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7" zoomScaleNormal="77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710937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142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143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77" fitToPage="1" state="hidden">
      <pageMargins left="0.34" right="0.18" top="0.38" bottom="0.22" header="0.17" footer="0.17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АПКР-Б</oddHeader>
      </headerFooter>
    </customSheetView>
    <customSheetView guid="{A6DB0F7F-8F28-4753-AA02-41AEBC54A2C5}" scale="77" fitToPage="1" state="hidden">
      <pageMargins left="0.34" right="0.18" top="0.38" bottom="0.22" header="0.17" footer="0.17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АПКР-Б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АПКР-Б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90" zoomScaleNormal="90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138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139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90" fitToPage="1" state="hidden">
      <pageMargins left="0.34" right="0.18" top="0.38" bottom="0.22" header="0.17" footer="0.17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АПКР-ДТД</oddHeader>
      </headerFooter>
    </customSheetView>
    <customSheetView guid="{A6DB0F7F-8F28-4753-AA02-41AEBC54A2C5}" scale="90" fitToPage="1" state="hidden">
      <pageMargins left="0.34" right="0.18" top="0.38" bottom="0.22" header="0.17" footer="0.17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АПКР-ДТД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АПКР-ДТД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1" zoomScaleNormal="71" workbookViewId="0">
      <pane xSplit="3" ySplit="9" topLeftCell="E10" activePane="bottomRight" state="frozen"/>
      <selection pane="topRight" activeCell="D1" sqref="D1"/>
      <selection pane="bottomLeft" activeCell="A10" sqref="A10"/>
      <selection pane="bottomRight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285156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98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99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71" fitToPage="1" state="hidden">
      <pane xSplit="3" ySplit="9" topLeftCell="E10" activePane="bottomRight" state="frozen"/>
      <selection pane="bottomRight"/>
      <pageMargins left="0.34" right="0.18" top="0.38" bottom="0.22" header="0.17" footer="0.17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АПКР-ПМК</oddHeader>
      </headerFooter>
    </customSheetView>
    <customSheetView guid="{A6DB0F7F-8F28-4753-AA02-41AEBC54A2C5}" scale="71" fitToPage="1" state="hidden">
      <pane xSplit="3" ySplit="9" topLeftCell="E10" activePane="bottomRight" state="frozen"/>
      <selection pane="bottomRight"/>
      <pageMargins left="0.34" right="0.18" top="0.38" bottom="0.22" header="0.17" footer="0.17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АПКР-ПМК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4" right="0.18" top="0.38" bottom="0.22" header="0.17" footer="0.17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АПКР-ПМК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zoomScale="79" zoomScaleNormal="79" workbookViewId="0"/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42578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17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61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65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79" fitToPage="1" state="hidden">
      <pageMargins left="0.35433070866141736" right="0.19685039370078741" top="0.39370078740157483" bottom="0.23622047244094491" header="0.15748031496062992" footer="0.15748031496062992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АПКР-ПСО</oddHeader>
      </headerFooter>
    </customSheetView>
    <customSheetView guid="{A6DB0F7F-8F28-4753-AA02-41AEBC54A2C5}" scale="79" fitToPage="1" state="hidden">
      <pageMargins left="0.35433070866141736" right="0.19685039370078741" top="0.39370078740157483" bottom="0.23622047244094491" header="0.15748031496062992" footer="0.15748031496062992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АПКР-ПСО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АПКР-ПСО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8"/>
  <sheetViews>
    <sheetView topLeftCell="B1" zoomScale="90" zoomScaleNormal="90" workbookViewId="0">
      <selection activeCell="B1" sqref="B1:C1"/>
    </sheetView>
  </sheetViews>
  <sheetFormatPr defaultColWidth="8" defaultRowHeight="14.25" x14ac:dyDescent="0.2"/>
  <cols>
    <col min="1" max="1" width="1.7109375" style="1" customWidth="1"/>
    <col min="2" max="2" width="6.28515625" style="1" customWidth="1"/>
    <col min="3" max="3" width="72.140625" style="1" customWidth="1"/>
    <col min="4" max="4" width="20.85546875" style="1" customWidth="1"/>
    <col min="5" max="5" width="13.5703125" style="1" customWidth="1"/>
    <col min="6" max="6" width="12.7109375" style="1" customWidth="1"/>
    <col min="7" max="7" width="16" style="1" customWidth="1"/>
    <col min="8" max="8" width="17.140625" style="1" customWidth="1"/>
    <col min="9" max="9" width="10.5703125" style="1" customWidth="1"/>
    <col min="10" max="10" width="37.28515625" style="1" customWidth="1"/>
    <col min="11" max="11" width="19.42578125" style="2" customWidth="1"/>
    <col min="12" max="12" width="25.5703125" style="1" customWidth="1"/>
    <col min="13" max="13" width="23.28515625" style="1" customWidth="1"/>
    <col min="14" max="14" width="10.5703125" style="1" customWidth="1"/>
    <col min="15" max="15" width="16.28515625" style="1" customWidth="1"/>
    <col min="16" max="16" width="15.5703125" style="1" customWidth="1"/>
    <col min="17" max="17" width="19" style="1" customWidth="1"/>
    <col min="18" max="18" width="20.140625" style="1" customWidth="1"/>
    <col min="19" max="16384" width="8" style="1"/>
  </cols>
  <sheetData>
    <row r="1" spans="2:18" x14ac:dyDescent="0.2">
      <c r="B1" s="355"/>
      <c r="C1" s="355"/>
    </row>
    <row r="2" spans="2:18" x14ac:dyDescent="0.2">
      <c r="B2" s="358" t="s">
        <v>15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2:18" x14ac:dyDescent="0.2">
      <c r="B3" s="329" t="s">
        <v>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</row>
    <row r="4" spans="2:18" x14ac:dyDescent="0.2">
      <c r="B4" s="329" t="s">
        <v>148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18" x14ac:dyDescent="0.2">
      <c r="B5" s="329" t="s">
        <v>18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2:18" ht="15" thickBot="1" x14ac:dyDescent="0.25">
      <c r="E6" s="351" t="s">
        <v>19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</row>
    <row r="7" spans="2:18" ht="47.25" customHeight="1" thickBot="1" x14ac:dyDescent="0.25">
      <c r="B7" s="352" t="s">
        <v>20</v>
      </c>
      <c r="C7" s="359" t="s">
        <v>21</v>
      </c>
      <c r="D7" s="352" t="s">
        <v>22</v>
      </c>
      <c r="E7" s="352" t="s">
        <v>23</v>
      </c>
      <c r="F7" s="352" t="s">
        <v>24</v>
      </c>
      <c r="G7" s="352" t="s">
        <v>25</v>
      </c>
      <c r="H7" s="352" t="s">
        <v>26</v>
      </c>
      <c r="I7" s="352" t="s">
        <v>27</v>
      </c>
      <c r="J7" s="352" t="s">
        <v>28</v>
      </c>
      <c r="K7" s="361" t="s">
        <v>29</v>
      </c>
      <c r="L7" s="353" t="s">
        <v>30</v>
      </c>
      <c r="M7" s="354"/>
      <c r="N7" s="352" t="s">
        <v>27</v>
      </c>
      <c r="O7" s="363" t="s">
        <v>31</v>
      </c>
      <c r="P7" s="364"/>
      <c r="Q7" s="364"/>
      <c r="R7" s="365"/>
    </row>
    <row r="8" spans="2:18" ht="118.5" customHeight="1" thickBot="1" x14ac:dyDescent="0.25">
      <c r="B8" s="356"/>
      <c r="C8" s="360"/>
      <c r="D8" s="357"/>
      <c r="E8" s="357"/>
      <c r="F8" s="349"/>
      <c r="G8" s="349"/>
      <c r="H8" s="349"/>
      <c r="I8" s="357"/>
      <c r="J8" s="357"/>
      <c r="K8" s="362"/>
      <c r="L8" s="4" t="s">
        <v>32</v>
      </c>
      <c r="M8" s="4" t="s">
        <v>33</v>
      </c>
      <c r="N8" s="357"/>
      <c r="O8" s="192" t="s">
        <v>34</v>
      </c>
      <c r="P8" s="195" t="s">
        <v>35</v>
      </c>
      <c r="Q8" s="195" t="s">
        <v>36</v>
      </c>
      <c r="R8" s="195" t="s">
        <v>37</v>
      </c>
    </row>
    <row r="9" spans="2:18" s="19" customFormat="1" ht="14.25" customHeight="1" thickBot="1" x14ac:dyDescent="0.3">
      <c r="B9" s="195">
        <v>1</v>
      </c>
      <c r="C9" s="18">
        <v>2</v>
      </c>
      <c r="D9" s="18">
        <v>3</v>
      </c>
      <c r="E9" s="4">
        <v>4</v>
      </c>
      <c r="F9" s="195" t="s">
        <v>38</v>
      </c>
      <c r="G9" s="195">
        <v>6</v>
      </c>
      <c r="H9" s="195" t="s">
        <v>39</v>
      </c>
      <c r="I9" s="195">
        <v>8</v>
      </c>
      <c r="J9" s="195">
        <v>9</v>
      </c>
      <c r="K9" s="193">
        <v>10</v>
      </c>
      <c r="L9" s="195">
        <v>11</v>
      </c>
      <c r="M9" s="195">
        <v>12</v>
      </c>
      <c r="N9" s="195">
        <v>13</v>
      </c>
      <c r="O9" s="39" t="s">
        <v>40</v>
      </c>
      <c r="P9" s="195" t="s">
        <v>41</v>
      </c>
      <c r="Q9" s="195" t="s">
        <v>42</v>
      </c>
      <c r="R9" s="195" t="s">
        <v>43</v>
      </c>
    </row>
    <row r="10" spans="2:18" ht="39.75" customHeight="1" x14ac:dyDescent="0.2">
      <c r="B10" s="27" t="s">
        <v>44</v>
      </c>
      <c r="C10" s="31" t="s">
        <v>45</v>
      </c>
      <c r="D10" s="34">
        <f>D12+D11</f>
        <v>0</v>
      </c>
      <c r="E10" s="27">
        <f>E11+E12</f>
        <v>0</v>
      </c>
      <c r="F10" s="27">
        <f>D10-E10</f>
        <v>0</v>
      </c>
      <c r="G10" s="340"/>
      <c r="H10" s="340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2:18" ht="14.25" customHeight="1" x14ac:dyDescent="0.2">
      <c r="B11" s="28">
        <v>1</v>
      </c>
      <c r="C11" s="32" t="s">
        <v>46</v>
      </c>
      <c r="D11" s="29"/>
      <c r="E11" s="28"/>
      <c r="F11" s="28">
        <f>D11-E11</f>
        <v>0</v>
      </c>
      <c r="G11" s="338"/>
      <c r="H11" s="36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2:18" ht="14.25" customHeight="1" x14ac:dyDescent="0.2">
      <c r="B12" s="28">
        <v>2</v>
      </c>
      <c r="C12" s="32" t="s">
        <v>47</v>
      </c>
      <c r="D12" s="103">
        <f>D13+D14+D15+D16</f>
        <v>0</v>
      </c>
      <c r="E12" s="28">
        <f>E13+E14+E15+E16</f>
        <v>0</v>
      </c>
      <c r="F12" s="28">
        <f t="shared" ref="F12:F15" si="0">D12-E12</f>
        <v>0</v>
      </c>
      <c r="G12" s="369"/>
      <c r="H12" s="28">
        <f>H13+H14+H15+H16</f>
        <v>0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2:18" ht="14.25" customHeight="1" x14ac:dyDescent="0.2">
      <c r="B13" s="58" t="s">
        <v>48</v>
      </c>
      <c r="C13" s="33" t="s">
        <v>49</v>
      </c>
      <c r="D13" s="37"/>
      <c r="E13" s="28"/>
      <c r="F13" s="28">
        <f t="shared" si="0"/>
        <v>0</v>
      </c>
      <c r="G13" s="37">
        <v>0</v>
      </c>
      <c r="H13" s="29">
        <f>F13*G13</f>
        <v>0</v>
      </c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2:18" ht="14.25" customHeight="1" x14ac:dyDescent="0.2">
      <c r="B14" s="58" t="s">
        <v>50</v>
      </c>
      <c r="C14" s="33" t="s">
        <v>51</v>
      </c>
      <c r="D14" s="37"/>
      <c r="E14" s="28"/>
      <c r="F14" s="28">
        <f t="shared" si="0"/>
        <v>0</v>
      </c>
      <c r="G14" s="37">
        <v>0.2</v>
      </c>
      <c r="H14" s="29">
        <f t="shared" ref="H14:H15" si="1">F14*G14</f>
        <v>0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</row>
    <row r="15" spans="2:18" ht="14.25" customHeight="1" x14ac:dyDescent="0.2">
      <c r="B15" s="58" t="s">
        <v>52</v>
      </c>
      <c r="C15" s="33" t="s">
        <v>53</v>
      </c>
      <c r="D15" s="37"/>
      <c r="E15" s="28"/>
      <c r="F15" s="28">
        <f t="shared" si="0"/>
        <v>0</v>
      </c>
      <c r="G15" s="37">
        <v>0.5</v>
      </c>
      <c r="H15" s="29">
        <f t="shared" si="1"/>
        <v>0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</row>
    <row r="16" spans="2:18" ht="14.25" customHeight="1" thickBot="1" x14ac:dyDescent="0.25">
      <c r="B16" s="59" t="s">
        <v>54</v>
      </c>
      <c r="C16" s="33" t="s">
        <v>55</v>
      </c>
      <c r="D16" s="37"/>
      <c r="E16" s="28"/>
      <c r="F16" s="28">
        <f>D16-E16</f>
        <v>0</v>
      </c>
      <c r="G16" s="37">
        <v>1</v>
      </c>
      <c r="H16" s="52">
        <f>F16*G16</f>
        <v>0</v>
      </c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spans="2:18" ht="35.25" customHeight="1" thickBot="1" x14ac:dyDescent="0.25">
      <c r="B17" s="4" t="s">
        <v>56</v>
      </c>
      <c r="C17" s="38" t="s">
        <v>57</v>
      </c>
      <c r="D17" s="4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ht="13.5" customHeight="1" x14ac:dyDescent="0.2">
      <c r="B18" s="326">
        <v>3</v>
      </c>
      <c r="C18" s="92">
        <v>0</v>
      </c>
      <c r="D18" s="34">
        <f>D20+D21</f>
        <v>0</v>
      </c>
      <c r="E18" s="34">
        <f>E20+E21</f>
        <v>0</v>
      </c>
      <c r="F18" s="34">
        <f>D18-E18</f>
        <v>0</v>
      </c>
      <c r="G18" s="373"/>
      <c r="H18" s="340"/>
      <c r="I18" s="334">
        <v>0</v>
      </c>
      <c r="J18" s="34"/>
      <c r="K18" s="246">
        <f>F18</f>
        <v>0</v>
      </c>
      <c r="L18" s="340"/>
      <c r="M18" s="340"/>
      <c r="N18" s="370"/>
      <c r="O18" s="93">
        <f>K18*I18</f>
        <v>0</v>
      </c>
      <c r="P18" s="366"/>
      <c r="Q18" s="366"/>
      <c r="R18" s="29">
        <f>O18</f>
        <v>0</v>
      </c>
    </row>
    <row r="19" spans="2:18" ht="13.5" customHeight="1" x14ac:dyDescent="0.2">
      <c r="B19" s="327"/>
      <c r="C19" s="104" t="s">
        <v>58</v>
      </c>
      <c r="D19" s="35"/>
      <c r="E19" s="35"/>
      <c r="F19" s="35">
        <f>D19-E19</f>
        <v>0</v>
      </c>
      <c r="G19" s="374"/>
      <c r="H19" s="338"/>
      <c r="I19" s="335"/>
      <c r="J19" s="194"/>
      <c r="K19" s="245"/>
      <c r="L19" s="338"/>
      <c r="M19" s="338"/>
      <c r="N19" s="371"/>
      <c r="O19" s="245"/>
      <c r="P19" s="367"/>
      <c r="Q19" s="367"/>
      <c r="R19" s="337"/>
    </row>
    <row r="20" spans="2:18" ht="13.5" customHeight="1" x14ac:dyDescent="0.2">
      <c r="B20" s="327"/>
      <c r="C20" s="105" t="s">
        <v>59</v>
      </c>
      <c r="D20" s="29"/>
      <c r="E20" s="29"/>
      <c r="F20" s="29">
        <f t="shared" ref="F20:F23" si="2">D20-E20</f>
        <v>0</v>
      </c>
      <c r="G20" s="374"/>
      <c r="H20" s="338"/>
      <c r="I20" s="335"/>
      <c r="J20" s="189"/>
      <c r="K20" s="245"/>
      <c r="L20" s="338"/>
      <c r="M20" s="338"/>
      <c r="N20" s="371"/>
      <c r="O20" s="245"/>
      <c r="P20" s="367"/>
      <c r="Q20" s="367"/>
      <c r="R20" s="338"/>
    </row>
    <row r="21" spans="2:18" ht="14.25" customHeight="1" x14ac:dyDescent="0.2">
      <c r="B21" s="327"/>
      <c r="C21" s="105" t="s">
        <v>60</v>
      </c>
      <c r="D21" s="29"/>
      <c r="E21" s="29"/>
      <c r="F21" s="199">
        <f t="shared" si="2"/>
        <v>0</v>
      </c>
      <c r="G21" s="374"/>
      <c r="H21" s="338"/>
      <c r="I21" s="335"/>
      <c r="J21" s="189"/>
      <c r="K21" s="245"/>
      <c r="L21" s="338"/>
      <c r="M21" s="338"/>
      <c r="N21" s="371"/>
      <c r="O21" s="245"/>
      <c r="P21" s="367"/>
      <c r="Q21" s="367"/>
      <c r="R21" s="338"/>
    </row>
    <row r="22" spans="2:18" ht="13.5" customHeight="1" thickBot="1" x14ac:dyDescent="0.25">
      <c r="B22" s="327"/>
      <c r="C22" s="247"/>
      <c r="D22" s="189"/>
      <c r="E22" s="189"/>
      <c r="F22" s="208"/>
      <c r="G22" s="375"/>
      <c r="H22" s="339"/>
      <c r="I22" s="335"/>
      <c r="J22" s="189"/>
      <c r="K22" s="244"/>
      <c r="L22" s="339"/>
      <c r="M22" s="339"/>
      <c r="N22" s="372"/>
      <c r="O22" s="244"/>
      <c r="P22" s="368"/>
      <c r="Q22" s="368"/>
      <c r="R22" s="339"/>
    </row>
    <row r="23" spans="2:18" ht="13.5" customHeight="1" x14ac:dyDescent="0.2">
      <c r="B23" s="341">
        <v>4</v>
      </c>
      <c r="C23" s="92">
        <v>0.2</v>
      </c>
      <c r="D23" s="34">
        <f>D25+D26</f>
        <v>0</v>
      </c>
      <c r="E23" s="34">
        <f>E25+E26</f>
        <v>0</v>
      </c>
      <c r="F23" s="34">
        <f t="shared" si="2"/>
        <v>0</v>
      </c>
      <c r="G23" s="373"/>
      <c r="H23" s="340"/>
      <c r="I23" s="344">
        <v>0.2</v>
      </c>
      <c r="J23" s="34"/>
      <c r="K23" s="112"/>
      <c r="L23" s="112"/>
      <c r="M23" s="112"/>
      <c r="N23" s="113"/>
      <c r="O23" s="114"/>
      <c r="P23" s="158"/>
      <c r="Q23" s="158"/>
      <c r="R23" s="159">
        <f>SUM(R27:R29)</f>
        <v>0</v>
      </c>
    </row>
    <row r="24" spans="2:18" ht="13.5" customHeight="1" x14ac:dyDescent="0.2">
      <c r="B24" s="342"/>
      <c r="C24" s="104" t="s">
        <v>58</v>
      </c>
      <c r="D24" s="35"/>
      <c r="E24" s="35"/>
      <c r="F24" s="35">
        <f>D24-E24</f>
        <v>0</v>
      </c>
      <c r="G24" s="374"/>
      <c r="H24" s="338"/>
      <c r="I24" s="345"/>
      <c r="J24" s="337"/>
      <c r="K24" s="111"/>
      <c r="L24" s="111"/>
      <c r="M24" s="111"/>
      <c r="N24" s="111"/>
      <c r="O24" s="115"/>
      <c r="P24" s="115"/>
      <c r="Q24" s="115"/>
      <c r="R24" s="115"/>
    </row>
    <row r="25" spans="2:18" ht="13.5" customHeight="1" x14ac:dyDescent="0.2">
      <c r="B25" s="342"/>
      <c r="C25" s="105" t="s">
        <v>59</v>
      </c>
      <c r="D25" s="29"/>
      <c r="E25" s="29"/>
      <c r="F25" s="29">
        <f t="shared" ref="F25:F26" si="3">D25-E25</f>
        <v>0</v>
      </c>
      <c r="G25" s="374"/>
      <c r="H25" s="338"/>
      <c r="I25" s="345"/>
      <c r="J25" s="348"/>
      <c r="K25" s="29"/>
      <c r="L25" s="111"/>
      <c r="M25" s="111"/>
      <c r="N25" s="111"/>
      <c r="O25" s="115"/>
      <c r="P25" s="115"/>
      <c r="Q25" s="115"/>
      <c r="R25" s="115"/>
    </row>
    <row r="26" spans="2:18" ht="13.5" customHeight="1" x14ac:dyDescent="0.2">
      <c r="B26" s="342"/>
      <c r="C26" s="105" t="s">
        <v>60</v>
      </c>
      <c r="D26" s="29"/>
      <c r="E26" s="29"/>
      <c r="F26" s="199">
        <f t="shared" si="3"/>
        <v>0</v>
      </c>
      <c r="G26" s="374"/>
      <c r="H26" s="338"/>
      <c r="I26" s="345"/>
      <c r="J26" s="348"/>
      <c r="K26" s="29"/>
      <c r="L26" s="111"/>
      <c r="M26" s="111"/>
      <c r="N26" s="111"/>
      <c r="O26" s="115"/>
      <c r="P26" s="115"/>
      <c r="Q26" s="115"/>
      <c r="R26" s="115"/>
    </row>
    <row r="27" spans="2:18" ht="13.5" customHeight="1" x14ac:dyDescent="0.2">
      <c r="B27" s="342"/>
      <c r="C27" s="204"/>
      <c r="D27" s="111"/>
      <c r="E27" s="111"/>
      <c r="F27" s="111"/>
      <c r="G27" s="374"/>
      <c r="H27" s="338"/>
      <c r="I27" s="345"/>
      <c r="J27" s="348"/>
      <c r="K27" s="115"/>
      <c r="L27" s="29"/>
      <c r="M27" s="29"/>
      <c r="N27" s="37">
        <v>0</v>
      </c>
      <c r="O27" s="202"/>
      <c r="P27" s="53">
        <f>L27*N27</f>
        <v>0</v>
      </c>
      <c r="Q27" s="53">
        <f>M27*N27</f>
        <v>0</v>
      </c>
      <c r="R27" s="54">
        <f>P27+Q27</f>
        <v>0</v>
      </c>
    </row>
    <row r="28" spans="2:18" ht="13.5" customHeight="1" x14ac:dyDescent="0.2">
      <c r="B28" s="342"/>
      <c r="C28" s="204"/>
      <c r="D28" s="111"/>
      <c r="E28" s="111"/>
      <c r="F28" s="111"/>
      <c r="G28" s="374"/>
      <c r="H28" s="338"/>
      <c r="I28" s="345"/>
      <c r="J28" s="348"/>
      <c r="K28" s="115"/>
      <c r="L28" s="198"/>
      <c r="M28" s="198"/>
      <c r="N28" s="37">
        <v>0.1</v>
      </c>
      <c r="O28" s="203"/>
      <c r="P28" s="53">
        <f>L28*N28</f>
        <v>0</v>
      </c>
      <c r="Q28" s="53">
        <f>M28*N28</f>
        <v>0</v>
      </c>
      <c r="R28" s="54">
        <f>P28+Q28</f>
        <v>0</v>
      </c>
    </row>
    <row r="29" spans="2:18" ht="13.5" customHeight="1" thickBot="1" x14ac:dyDescent="0.25">
      <c r="B29" s="343"/>
      <c r="C29" s="205"/>
      <c r="D29" s="205"/>
      <c r="E29" s="205"/>
      <c r="F29" s="205"/>
      <c r="G29" s="375"/>
      <c r="H29" s="339"/>
      <c r="I29" s="346"/>
      <c r="J29" s="349"/>
      <c r="K29" s="160">
        <f>K25+K26</f>
        <v>0</v>
      </c>
      <c r="L29" s="30"/>
      <c r="M29" s="30"/>
      <c r="N29" s="50">
        <v>0.2</v>
      </c>
      <c r="O29" s="55">
        <f>K29*N29</f>
        <v>0</v>
      </c>
      <c r="P29" s="55">
        <f>L29*N29</f>
        <v>0</v>
      </c>
      <c r="Q29" s="55">
        <f>M29*N29</f>
        <v>0</v>
      </c>
      <c r="R29" s="56">
        <f>O29+P29+Q29</f>
        <v>0</v>
      </c>
    </row>
    <row r="30" spans="2:18" ht="13.5" customHeight="1" x14ac:dyDescent="0.2">
      <c r="B30" s="350">
        <v>5</v>
      </c>
      <c r="C30" s="269">
        <v>0.35</v>
      </c>
      <c r="D30" s="34">
        <f>D32+D33</f>
        <v>0</v>
      </c>
      <c r="E30" s="34">
        <f>E32+E33</f>
        <v>0</v>
      </c>
      <c r="F30" s="34">
        <f>D30-E30</f>
        <v>0</v>
      </c>
      <c r="G30" s="373"/>
      <c r="H30" s="373"/>
      <c r="I30" s="347">
        <v>0.35</v>
      </c>
      <c r="J30" s="206"/>
      <c r="K30" s="214"/>
      <c r="L30" s="214"/>
      <c r="M30" s="216"/>
      <c r="N30" s="218"/>
      <c r="O30" s="222"/>
      <c r="P30" s="222"/>
      <c r="Q30" s="222"/>
      <c r="R30" s="106">
        <f>SUM(R34:R37)</f>
        <v>0</v>
      </c>
    </row>
    <row r="31" spans="2:18" ht="20.25" customHeight="1" x14ac:dyDescent="0.2">
      <c r="B31" s="348"/>
      <c r="C31" s="104" t="s">
        <v>58</v>
      </c>
      <c r="D31" s="35"/>
      <c r="E31" s="35"/>
      <c r="F31" s="35">
        <f>D31-E31</f>
        <v>0</v>
      </c>
      <c r="G31" s="374"/>
      <c r="H31" s="374"/>
      <c r="I31" s="348"/>
      <c r="J31" s="377"/>
      <c r="K31" s="215"/>
      <c r="L31" s="215"/>
      <c r="M31" s="201"/>
      <c r="N31" s="219"/>
      <c r="O31" s="223"/>
      <c r="P31" s="224"/>
      <c r="Q31" s="224"/>
      <c r="R31" s="226"/>
    </row>
    <row r="32" spans="2:18" ht="13.5" customHeight="1" x14ac:dyDescent="0.2">
      <c r="B32" s="348"/>
      <c r="C32" s="105" t="s">
        <v>59</v>
      </c>
      <c r="D32" s="29"/>
      <c r="E32" s="29"/>
      <c r="F32" s="29">
        <f t="shared" ref="F32:F33" si="4">D32-E32</f>
        <v>0</v>
      </c>
      <c r="G32" s="374"/>
      <c r="H32" s="374"/>
      <c r="I32" s="348"/>
      <c r="J32" s="348"/>
      <c r="K32" s="29"/>
      <c r="L32" s="215"/>
      <c r="M32" s="217"/>
      <c r="N32" s="219"/>
      <c r="O32" s="223"/>
      <c r="P32" s="224"/>
      <c r="Q32" s="224"/>
      <c r="R32" s="226"/>
    </row>
    <row r="33" spans="2:18" ht="13.5" customHeight="1" x14ac:dyDescent="0.2">
      <c r="B33" s="348"/>
      <c r="C33" s="105" t="s">
        <v>60</v>
      </c>
      <c r="D33" s="29"/>
      <c r="E33" s="29"/>
      <c r="F33" s="29">
        <f t="shared" si="4"/>
        <v>0</v>
      </c>
      <c r="G33" s="374"/>
      <c r="H33" s="374"/>
      <c r="I33" s="348"/>
      <c r="J33" s="348"/>
      <c r="K33" s="29"/>
      <c r="L33" s="215"/>
      <c r="M33" s="215"/>
      <c r="N33" s="220"/>
      <c r="O33" s="223"/>
      <c r="P33" s="224"/>
      <c r="Q33" s="224"/>
      <c r="R33" s="226"/>
    </row>
    <row r="34" spans="2:18" ht="13.5" customHeight="1" x14ac:dyDescent="0.2">
      <c r="B34" s="348"/>
      <c r="C34" s="229"/>
      <c r="D34" s="194"/>
      <c r="E34" s="194"/>
      <c r="F34" s="111"/>
      <c r="G34" s="374"/>
      <c r="H34" s="374"/>
      <c r="I34" s="348"/>
      <c r="J34" s="348"/>
      <c r="K34" s="209"/>
      <c r="L34" s="210"/>
      <c r="M34" s="107"/>
      <c r="N34" s="211">
        <v>0</v>
      </c>
      <c r="O34" s="225"/>
      <c r="P34" s="53">
        <f>L34*N34</f>
        <v>0</v>
      </c>
      <c r="Q34" s="53">
        <f>M34*N34</f>
        <v>0</v>
      </c>
      <c r="R34" s="54">
        <f>P34+Q34</f>
        <v>0</v>
      </c>
    </row>
    <row r="35" spans="2:18" ht="13.5" customHeight="1" x14ac:dyDescent="0.2">
      <c r="B35" s="348"/>
      <c r="C35" s="229"/>
      <c r="D35" s="194"/>
      <c r="E35" s="194"/>
      <c r="F35" s="111"/>
      <c r="G35" s="374"/>
      <c r="H35" s="374"/>
      <c r="I35" s="348"/>
      <c r="J35" s="348"/>
      <c r="K35" s="209"/>
      <c r="L35" s="210"/>
      <c r="M35" s="107"/>
      <c r="N35" s="211">
        <v>0.1</v>
      </c>
      <c r="O35" s="225"/>
      <c r="P35" s="53">
        <f t="shared" ref="P35:P37" si="5">L35*N35</f>
        <v>0</v>
      </c>
      <c r="Q35" s="53">
        <f t="shared" ref="Q35:Q37" si="6">M35*N35</f>
        <v>0</v>
      </c>
      <c r="R35" s="54">
        <f>P35+Q35</f>
        <v>0</v>
      </c>
    </row>
    <row r="36" spans="2:18" ht="13.5" customHeight="1" x14ac:dyDescent="0.2">
      <c r="B36" s="348"/>
      <c r="C36" s="229"/>
      <c r="D36" s="194"/>
      <c r="E36" s="194"/>
      <c r="F36" s="189"/>
      <c r="G36" s="374"/>
      <c r="H36" s="374"/>
      <c r="I36" s="348"/>
      <c r="J36" s="348"/>
      <c r="K36" s="110"/>
      <c r="L36" s="210"/>
      <c r="M36" s="107"/>
      <c r="N36" s="211">
        <v>0.2</v>
      </c>
      <c r="O36" s="225"/>
      <c r="P36" s="53">
        <f t="shared" si="5"/>
        <v>0</v>
      </c>
      <c r="Q36" s="53">
        <f t="shared" si="6"/>
        <v>0</v>
      </c>
      <c r="R36" s="54">
        <f>P36+Q36</f>
        <v>0</v>
      </c>
    </row>
    <row r="37" spans="2:18" ht="13.5" customHeight="1" thickBot="1" x14ac:dyDescent="0.25">
      <c r="B37" s="349"/>
      <c r="C37" s="207"/>
      <c r="D37" s="208"/>
      <c r="E37" s="208"/>
      <c r="F37" s="208"/>
      <c r="G37" s="375"/>
      <c r="H37" s="375"/>
      <c r="I37" s="349"/>
      <c r="J37" s="349"/>
      <c r="K37" s="108">
        <f>K32+K33</f>
        <v>0</v>
      </c>
      <c r="L37" s="108"/>
      <c r="M37" s="213"/>
      <c r="N37" s="212">
        <v>0.35</v>
      </c>
      <c r="O37" s="109">
        <f>K37*N37</f>
        <v>0</v>
      </c>
      <c r="P37" s="53">
        <f t="shared" si="5"/>
        <v>0</v>
      </c>
      <c r="Q37" s="53">
        <f t="shared" si="6"/>
        <v>0</v>
      </c>
      <c r="R37" s="221">
        <f>K37*N37</f>
        <v>0</v>
      </c>
    </row>
    <row r="38" spans="2:18" ht="13.5" customHeight="1" x14ac:dyDescent="0.2">
      <c r="B38" s="326">
        <v>6</v>
      </c>
      <c r="C38" s="92">
        <v>0.5</v>
      </c>
      <c r="D38" s="34">
        <f>D40+D41</f>
        <v>0</v>
      </c>
      <c r="E38" s="34">
        <f>E40+E41</f>
        <v>0</v>
      </c>
      <c r="F38" s="34">
        <f>D38-E38</f>
        <v>0</v>
      </c>
      <c r="G38" s="340"/>
      <c r="H38" s="340"/>
      <c r="I38" s="334">
        <v>0.5</v>
      </c>
      <c r="J38" s="34"/>
      <c r="K38" s="189"/>
      <c r="L38" s="112"/>
      <c r="M38" s="112"/>
      <c r="N38" s="113"/>
      <c r="O38" s="190"/>
      <c r="P38" s="190"/>
      <c r="Q38" s="190"/>
      <c r="R38" s="192">
        <f>SUM(R42:R45)</f>
        <v>0</v>
      </c>
    </row>
    <row r="39" spans="2:18" ht="13.5" customHeight="1" x14ac:dyDescent="0.2">
      <c r="B39" s="327"/>
      <c r="C39" s="104" t="s">
        <v>58</v>
      </c>
      <c r="D39" s="35"/>
      <c r="E39" s="35"/>
      <c r="F39" s="35">
        <f>D39-E39</f>
        <v>0</v>
      </c>
      <c r="G39" s="338"/>
      <c r="H39" s="338"/>
      <c r="I39" s="335"/>
      <c r="J39" s="337"/>
      <c r="K39" s="111"/>
      <c r="L39" s="111"/>
      <c r="M39" s="189"/>
      <c r="N39" s="111"/>
      <c r="O39" s="111"/>
      <c r="P39" s="111"/>
      <c r="Q39" s="111"/>
      <c r="R39" s="111"/>
    </row>
    <row r="40" spans="2:18" ht="13.5" customHeight="1" x14ac:dyDescent="0.2">
      <c r="B40" s="327"/>
      <c r="C40" s="105" t="s">
        <v>59</v>
      </c>
      <c r="D40" s="29"/>
      <c r="E40" s="29"/>
      <c r="F40" s="29">
        <f t="shared" ref="F40:F41" si="7">D40-E40</f>
        <v>0</v>
      </c>
      <c r="G40" s="338"/>
      <c r="H40" s="338"/>
      <c r="I40" s="335"/>
      <c r="J40" s="348"/>
      <c r="K40" s="29"/>
      <c r="L40" s="111"/>
      <c r="M40" s="111"/>
      <c r="N40" s="219"/>
      <c r="O40" s="227"/>
      <c r="P40" s="228"/>
      <c r="Q40" s="228"/>
      <c r="R40" s="115"/>
    </row>
    <row r="41" spans="2:18" ht="13.5" customHeight="1" x14ac:dyDescent="0.2">
      <c r="B41" s="327"/>
      <c r="C41" s="105" t="s">
        <v>60</v>
      </c>
      <c r="D41" s="29"/>
      <c r="E41" s="29"/>
      <c r="F41" s="29">
        <f t="shared" si="7"/>
        <v>0</v>
      </c>
      <c r="G41" s="338"/>
      <c r="H41" s="338"/>
      <c r="I41" s="335"/>
      <c r="J41" s="348"/>
      <c r="K41" s="29"/>
      <c r="L41" s="111"/>
      <c r="M41" s="111"/>
      <c r="N41" s="219"/>
      <c r="O41" s="203"/>
      <c r="P41" s="228"/>
      <c r="Q41" s="228"/>
      <c r="R41" s="115"/>
    </row>
    <row r="42" spans="2:18" ht="13.5" customHeight="1" x14ac:dyDescent="0.2">
      <c r="B42" s="327"/>
      <c r="C42" s="204"/>
      <c r="D42" s="111"/>
      <c r="E42" s="111"/>
      <c r="F42" s="111"/>
      <c r="G42" s="338"/>
      <c r="H42" s="338"/>
      <c r="I42" s="335"/>
      <c r="J42" s="348"/>
      <c r="K42" s="111"/>
      <c r="L42" s="29"/>
      <c r="M42" s="29"/>
      <c r="N42" s="196">
        <v>0</v>
      </c>
      <c r="O42" s="203"/>
      <c r="P42" s="53">
        <f>L42*N42</f>
        <v>0</v>
      </c>
      <c r="Q42" s="53">
        <f>M42*N42</f>
        <v>0</v>
      </c>
      <c r="R42" s="54">
        <f>P42+Q42</f>
        <v>0</v>
      </c>
    </row>
    <row r="43" spans="2:18" ht="12" customHeight="1" x14ac:dyDescent="0.2">
      <c r="B43" s="327"/>
      <c r="C43" s="204"/>
      <c r="D43" s="111"/>
      <c r="E43" s="111"/>
      <c r="F43" s="111"/>
      <c r="G43" s="338"/>
      <c r="H43" s="338"/>
      <c r="I43" s="335"/>
      <c r="J43" s="348"/>
      <c r="K43" s="111"/>
      <c r="L43" s="199"/>
      <c r="M43" s="29"/>
      <c r="N43" s="101">
        <v>0.1</v>
      </c>
      <c r="O43" s="203"/>
      <c r="P43" s="53">
        <f t="shared" ref="P43:P45" si="8">L43*N43</f>
        <v>0</v>
      </c>
      <c r="Q43" s="53">
        <f t="shared" ref="Q43:Q45" si="9">M43*N43</f>
        <v>0</v>
      </c>
      <c r="R43" s="54">
        <f t="shared" ref="R43:R44" si="10">P43+Q43</f>
        <v>0</v>
      </c>
    </row>
    <row r="44" spans="2:18" ht="13.5" customHeight="1" x14ac:dyDescent="0.2">
      <c r="B44" s="327"/>
      <c r="C44" s="230"/>
      <c r="D44" s="209"/>
      <c r="E44" s="209"/>
      <c r="F44" s="231"/>
      <c r="G44" s="338"/>
      <c r="H44" s="338"/>
      <c r="I44" s="335"/>
      <c r="J44" s="348"/>
      <c r="K44" s="111"/>
      <c r="L44" s="29"/>
      <c r="M44" s="29"/>
      <c r="N44" s="37">
        <v>0.2</v>
      </c>
      <c r="O44" s="203"/>
      <c r="P44" s="53">
        <f t="shared" si="8"/>
        <v>0</v>
      </c>
      <c r="Q44" s="53">
        <f t="shared" si="9"/>
        <v>0</v>
      </c>
      <c r="R44" s="54">
        <f t="shared" si="10"/>
        <v>0</v>
      </c>
    </row>
    <row r="45" spans="2:18" ht="13.5" customHeight="1" thickBot="1" x14ac:dyDescent="0.25">
      <c r="B45" s="328"/>
      <c r="C45" s="232"/>
      <c r="D45" s="233"/>
      <c r="E45" s="233"/>
      <c r="F45" s="234"/>
      <c r="G45" s="339"/>
      <c r="H45" s="339"/>
      <c r="I45" s="336"/>
      <c r="J45" s="349"/>
      <c r="K45" s="199">
        <f>K41+K40</f>
        <v>0</v>
      </c>
      <c r="L45" s="199"/>
      <c r="M45" s="30"/>
      <c r="N45" s="196">
        <v>0.5</v>
      </c>
      <c r="O45" s="55">
        <f>K45*N45</f>
        <v>0</v>
      </c>
      <c r="P45" s="53">
        <f t="shared" si="8"/>
        <v>0</v>
      </c>
      <c r="Q45" s="53">
        <f t="shared" si="9"/>
        <v>0</v>
      </c>
      <c r="R45" s="56">
        <f>O45+P45+Q45</f>
        <v>0</v>
      </c>
    </row>
    <row r="46" spans="2:18" ht="13.5" customHeight="1" x14ac:dyDescent="0.2">
      <c r="B46" s="326">
        <v>7</v>
      </c>
      <c r="C46" s="270">
        <v>0.75</v>
      </c>
      <c r="D46" s="34">
        <f>D48+D49</f>
        <v>0</v>
      </c>
      <c r="E46" s="34">
        <f>E48+E49</f>
        <v>0</v>
      </c>
      <c r="F46" s="34">
        <f>D46-E46</f>
        <v>0</v>
      </c>
      <c r="G46" s="340"/>
      <c r="H46" s="340"/>
      <c r="I46" s="334">
        <v>0.75</v>
      </c>
      <c r="J46" s="237"/>
      <c r="K46" s="112"/>
      <c r="L46" s="112"/>
      <c r="M46" s="112"/>
      <c r="N46" s="238"/>
      <c r="O46" s="238"/>
      <c r="P46" s="238"/>
      <c r="Q46" s="238"/>
      <c r="R46" s="34">
        <f>SUM(R50:R54)</f>
        <v>0</v>
      </c>
    </row>
    <row r="47" spans="2:18" ht="13.5" customHeight="1" x14ac:dyDescent="0.2">
      <c r="B47" s="327"/>
      <c r="C47" s="104" t="s">
        <v>58</v>
      </c>
      <c r="D47" s="35"/>
      <c r="E47" s="35"/>
      <c r="F47" s="35">
        <f>D47-E47</f>
        <v>0</v>
      </c>
      <c r="G47" s="338"/>
      <c r="H47" s="338"/>
      <c r="I47" s="335"/>
      <c r="J47" s="337"/>
      <c r="K47" s="111"/>
      <c r="L47" s="111"/>
      <c r="M47" s="111"/>
      <c r="N47" s="239"/>
      <c r="O47" s="239"/>
      <c r="P47" s="239"/>
      <c r="Q47" s="239"/>
      <c r="R47" s="111"/>
    </row>
    <row r="48" spans="2:18" ht="13.5" customHeight="1" x14ac:dyDescent="0.2">
      <c r="B48" s="327"/>
      <c r="C48" s="105" t="s">
        <v>59</v>
      </c>
      <c r="D48" s="29"/>
      <c r="E48" s="29"/>
      <c r="F48" s="29">
        <f t="shared" ref="F48:F49" si="11">D48-E48</f>
        <v>0</v>
      </c>
      <c r="G48" s="338"/>
      <c r="H48" s="338"/>
      <c r="I48" s="335"/>
      <c r="J48" s="338"/>
      <c r="K48" s="29"/>
      <c r="L48" s="111"/>
      <c r="M48" s="111"/>
      <c r="N48" s="239"/>
      <c r="O48" s="239"/>
      <c r="P48" s="239"/>
      <c r="Q48" s="239"/>
      <c r="R48" s="111"/>
    </row>
    <row r="49" spans="2:22" ht="13.5" customHeight="1" x14ac:dyDescent="0.2">
      <c r="B49" s="327"/>
      <c r="C49" s="105" t="s">
        <v>60</v>
      </c>
      <c r="D49" s="29"/>
      <c r="E49" s="29"/>
      <c r="F49" s="29">
        <f t="shared" si="11"/>
        <v>0</v>
      </c>
      <c r="G49" s="338"/>
      <c r="H49" s="338"/>
      <c r="I49" s="335"/>
      <c r="J49" s="338"/>
      <c r="K49" s="29"/>
      <c r="L49" s="189"/>
      <c r="M49" s="189"/>
      <c r="N49" s="240"/>
      <c r="O49" s="240"/>
      <c r="P49" s="240"/>
      <c r="Q49" s="240"/>
      <c r="R49" s="189"/>
    </row>
    <row r="50" spans="2:22" ht="13.5" customHeight="1" x14ac:dyDescent="0.2">
      <c r="B50" s="327"/>
      <c r="C50" s="235"/>
      <c r="D50" s="209"/>
      <c r="E50" s="209"/>
      <c r="F50" s="231"/>
      <c r="G50" s="338"/>
      <c r="H50" s="338"/>
      <c r="I50" s="335"/>
      <c r="J50" s="338"/>
      <c r="K50" s="189"/>
      <c r="L50" s="29"/>
      <c r="M50" s="198"/>
      <c r="N50" s="37">
        <v>0</v>
      </c>
      <c r="O50" s="241"/>
      <c r="P50" s="53">
        <f>L50*N50</f>
        <v>0</v>
      </c>
      <c r="Q50" s="53">
        <f>M50*N50</f>
        <v>0</v>
      </c>
      <c r="R50" s="57">
        <f>P50+Q50</f>
        <v>0</v>
      </c>
    </row>
    <row r="51" spans="2:22" ht="13.5" customHeight="1" x14ac:dyDescent="0.2">
      <c r="B51" s="327"/>
      <c r="C51" s="235"/>
      <c r="D51" s="209"/>
      <c r="E51" s="209"/>
      <c r="F51" s="231"/>
      <c r="G51" s="338"/>
      <c r="H51" s="338"/>
      <c r="I51" s="335"/>
      <c r="J51" s="338"/>
      <c r="K51" s="194"/>
      <c r="L51" s="29"/>
      <c r="M51" s="29"/>
      <c r="N51" s="37">
        <v>0.1</v>
      </c>
      <c r="O51" s="242"/>
      <c r="P51" s="53">
        <f t="shared" ref="P51:P54" si="12">L51*N51</f>
        <v>0</v>
      </c>
      <c r="Q51" s="53">
        <f t="shared" ref="Q51:Q53" si="13">M51*N51</f>
        <v>0</v>
      </c>
      <c r="R51" s="57">
        <f t="shared" ref="R51:R53" si="14">P51+Q51</f>
        <v>0</v>
      </c>
    </row>
    <row r="52" spans="2:22" ht="13.5" customHeight="1" x14ac:dyDescent="0.2">
      <c r="B52" s="327"/>
      <c r="C52" s="235"/>
      <c r="D52" s="209"/>
      <c r="E52" s="209"/>
      <c r="F52" s="231"/>
      <c r="G52" s="338"/>
      <c r="H52" s="338"/>
      <c r="I52" s="335"/>
      <c r="J52" s="338"/>
      <c r="K52" s="111"/>
      <c r="L52" s="29"/>
      <c r="M52" s="97"/>
      <c r="N52" s="37">
        <v>0.2</v>
      </c>
      <c r="O52" s="202"/>
      <c r="P52" s="53">
        <f t="shared" si="12"/>
        <v>0</v>
      </c>
      <c r="Q52" s="53">
        <f t="shared" si="13"/>
        <v>0</v>
      </c>
      <c r="R52" s="57">
        <f t="shared" si="14"/>
        <v>0</v>
      </c>
    </row>
    <row r="53" spans="2:22" ht="13.5" customHeight="1" x14ac:dyDescent="0.2">
      <c r="B53" s="327"/>
      <c r="C53" s="235"/>
      <c r="D53" s="209"/>
      <c r="E53" s="209"/>
      <c r="F53" s="231"/>
      <c r="G53" s="338"/>
      <c r="H53" s="338"/>
      <c r="I53" s="335"/>
      <c r="J53" s="338"/>
      <c r="K53" s="111"/>
      <c r="L53" s="29"/>
      <c r="M53" s="29"/>
      <c r="N53" s="37">
        <v>0.5</v>
      </c>
      <c r="O53" s="202"/>
      <c r="P53" s="53">
        <f t="shared" si="12"/>
        <v>0</v>
      </c>
      <c r="Q53" s="53">
        <f t="shared" si="13"/>
        <v>0</v>
      </c>
      <c r="R53" s="57">
        <f t="shared" si="14"/>
        <v>0</v>
      </c>
    </row>
    <row r="54" spans="2:22" ht="13.5" customHeight="1" thickBot="1" x14ac:dyDescent="0.25">
      <c r="B54" s="328"/>
      <c r="C54" s="236"/>
      <c r="D54" s="233"/>
      <c r="E54" s="233"/>
      <c r="F54" s="234"/>
      <c r="G54" s="339"/>
      <c r="H54" s="339"/>
      <c r="I54" s="336"/>
      <c r="J54" s="339"/>
      <c r="K54" s="193">
        <f>K48+K49</f>
        <v>0</v>
      </c>
      <c r="L54" s="193"/>
      <c r="M54" s="7"/>
      <c r="N54" s="98">
        <v>0.75</v>
      </c>
      <c r="O54" s="55">
        <f>K54*N54</f>
        <v>0</v>
      </c>
      <c r="P54" s="55">
        <f t="shared" si="12"/>
        <v>0</v>
      </c>
      <c r="Q54" s="55">
        <f>M54*N54</f>
        <v>0</v>
      </c>
      <c r="R54" s="56">
        <f>O54+P54+Q54</f>
        <v>0</v>
      </c>
    </row>
    <row r="55" spans="2:22" ht="13.5" customHeight="1" x14ac:dyDescent="0.2">
      <c r="B55" s="326">
        <v>8</v>
      </c>
      <c r="C55" s="92">
        <v>1</v>
      </c>
      <c r="D55" s="34">
        <f>D58+D59</f>
        <v>0</v>
      </c>
      <c r="E55" s="34">
        <f>E58+E59</f>
        <v>0</v>
      </c>
      <c r="F55" s="29">
        <f>D55-E55</f>
        <v>0</v>
      </c>
      <c r="G55" s="340"/>
      <c r="H55" s="340"/>
      <c r="I55" s="334">
        <v>1</v>
      </c>
      <c r="J55" s="34"/>
      <c r="K55" s="112"/>
      <c r="L55" s="112"/>
      <c r="M55" s="189"/>
      <c r="N55" s="191"/>
      <c r="O55" s="191"/>
      <c r="P55" s="191"/>
      <c r="Q55" s="191"/>
      <c r="R55" s="199">
        <f>SUM(R60:R64)</f>
        <v>0</v>
      </c>
    </row>
    <row r="56" spans="2:22" ht="13.5" customHeight="1" x14ac:dyDescent="0.2">
      <c r="B56" s="327"/>
      <c r="C56" s="104" t="s">
        <v>58</v>
      </c>
      <c r="D56" s="29"/>
      <c r="E56" s="29"/>
      <c r="F56" s="29">
        <f t="shared" ref="F56:F59" si="15">D56-E56</f>
        <v>0</v>
      </c>
      <c r="G56" s="338"/>
      <c r="H56" s="338"/>
      <c r="I56" s="335"/>
      <c r="J56" s="337"/>
      <c r="K56" s="197"/>
      <c r="L56" s="189"/>
      <c r="M56" s="111"/>
      <c r="N56" s="111"/>
      <c r="O56" s="111"/>
      <c r="P56" s="111"/>
      <c r="Q56" s="111"/>
      <c r="R56" s="111"/>
    </row>
    <row r="57" spans="2:22" ht="13.5" customHeight="1" x14ac:dyDescent="0.2">
      <c r="B57" s="327"/>
      <c r="C57" s="95" t="s">
        <v>62</v>
      </c>
      <c r="D57" s="49"/>
      <c r="E57" s="49"/>
      <c r="F57" s="29">
        <f t="shared" si="15"/>
        <v>0</v>
      </c>
      <c r="G57" s="338"/>
      <c r="H57" s="338"/>
      <c r="I57" s="335"/>
      <c r="J57" s="338"/>
      <c r="K57" s="197"/>
      <c r="L57" s="111"/>
      <c r="M57" s="111"/>
      <c r="N57" s="111"/>
      <c r="O57" s="189"/>
      <c r="P57" s="189"/>
      <c r="Q57" s="189"/>
      <c r="R57" s="189"/>
    </row>
    <row r="58" spans="2:22" ht="13.5" customHeight="1" x14ac:dyDescent="0.2">
      <c r="B58" s="327"/>
      <c r="C58" s="105" t="s">
        <v>59</v>
      </c>
      <c r="D58" s="29"/>
      <c r="E58" s="29"/>
      <c r="F58" s="29">
        <f t="shared" si="15"/>
        <v>0</v>
      </c>
      <c r="G58" s="338"/>
      <c r="H58" s="338"/>
      <c r="I58" s="335"/>
      <c r="J58" s="338"/>
      <c r="K58" s="29"/>
      <c r="L58" s="111"/>
      <c r="M58" s="111"/>
      <c r="N58" s="219"/>
      <c r="O58" s="203"/>
      <c r="P58" s="228"/>
      <c r="Q58" s="228"/>
      <c r="R58" s="115"/>
    </row>
    <row r="59" spans="2:22" ht="15.75" customHeight="1" x14ac:dyDescent="0.2">
      <c r="B59" s="327"/>
      <c r="C59" s="105" t="s">
        <v>60</v>
      </c>
      <c r="D59" s="29"/>
      <c r="E59" s="29"/>
      <c r="F59" s="29">
        <f t="shared" si="15"/>
        <v>0</v>
      </c>
      <c r="G59" s="338"/>
      <c r="H59" s="338"/>
      <c r="I59" s="335"/>
      <c r="J59" s="338"/>
      <c r="K59" s="29"/>
      <c r="L59" s="111"/>
      <c r="M59" s="111"/>
      <c r="N59" s="220"/>
      <c r="O59" s="202"/>
      <c r="P59" s="228"/>
      <c r="Q59" s="228"/>
      <c r="R59" s="115"/>
      <c r="S59" s="8"/>
      <c r="T59" s="8"/>
      <c r="U59" s="8"/>
      <c r="V59" s="8"/>
    </row>
    <row r="60" spans="2:22" x14ac:dyDescent="0.2">
      <c r="B60" s="327"/>
      <c r="C60" s="204"/>
      <c r="D60" s="111"/>
      <c r="E60" s="111"/>
      <c r="F60" s="111"/>
      <c r="G60" s="338"/>
      <c r="H60" s="338"/>
      <c r="I60" s="335"/>
      <c r="J60" s="338"/>
      <c r="K60" s="111"/>
      <c r="L60" s="29"/>
      <c r="M60" s="29"/>
      <c r="N60" s="101">
        <v>0</v>
      </c>
      <c r="O60" s="202"/>
      <c r="P60" s="53">
        <f>L60*N60</f>
        <v>0</v>
      </c>
      <c r="Q60" s="53">
        <f>M60*N60</f>
        <v>0</v>
      </c>
      <c r="R60" s="57">
        <f>P60+Q60</f>
        <v>0</v>
      </c>
      <c r="S60" s="8"/>
      <c r="T60" s="8"/>
      <c r="U60" s="8"/>
      <c r="V60" s="8"/>
    </row>
    <row r="61" spans="2:22" x14ac:dyDescent="0.2">
      <c r="B61" s="327"/>
      <c r="C61" s="204"/>
      <c r="D61" s="111"/>
      <c r="E61" s="111"/>
      <c r="F61" s="111"/>
      <c r="G61" s="338"/>
      <c r="H61" s="338"/>
      <c r="I61" s="335"/>
      <c r="J61" s="338"/>
      <c r="K61" s="111"/>
      <c r="L61" s="199"/>
      <c r="M61" s="29"/>
      <c r="N61" s="37">
        <v>0.1</v>
      </c>
      <c r="O61" s="202"/>
      <c r="P61" s="53">
        <f t="shared" ref="P61:P64" si="16">L61*N61</f>
        <v>0</v>
      </c>
      <c r="Q61" s="53">
        <f t="shared" ref="Q61:Q64" si="17">M61*N61</f>
        <v>0</v>
      </c>
      <c r="R61" s="57">
        <f>P61+Q61</f>
        <v>0</v>
      </c>
    </row>
    <row r="62" spans="2:22" ht="15.75" customHeight="1" x14ac:dyDescent="0.2">
      <c r="B62" s="327"/>
      <c r="C62" s="230"/>
      <c r="D62" s="209"/>
      <c r="E62" s="209"/>
      <c r="F62" s="231"/>
      <c r="G62" s="338"/>
      <c r="H62" s="338"/>
      <c r="I62" s="335"/>
      <c r="J62" s="338"/>
      <c r="K62" s="189"/>
      <c r="L62" s="29"/>
      <c r="M62" s="29"/>
      <c r="N62" s="37">
        <v>0.2</v>
      </c>
      <c r="O62" s="202"/>
      <c r="P62" s="53">
        <f t="shared" si="16"/>
        <v>0</v>
      </c>
      <c r="Q62" s="53">
        <f t="shared" si="17"/>
        <v>0</v>
      </c>
      <c r="R62" s="57">
        <f t="shared" ref="R62:R63" si="18">P62+Q62</f>
        <v>0</v>
      </c>
    </row>
    <row r="63" spans="2:22" x14ac:dyDescent="0.2">
      <c r="B63" s="327"/>
      <c r="C63" s="230"/>
      <c r="D63" s="209"/>
      <c r="E63" s="209"/>
      <c r="F63" s="231"/>
      <c r="G63" s="338"/>
      <c r="H63" s="338"/>
      <c r="I63" s="335"/>
      <c r="J63" s="338"/>
      <c r="K63" s="111"/>
      <c r="L63" s="199"/>
      <c r="M63" s="199"/>
      <c r="N63" s="196">
        <v>0.5</v>
      </c>
      <c r="O63" s="227"/>
      <c r="P63" s="53">
        <f t="shared" si="16"/>
        <v>0</v>
      </c>
      <c r="Q63" s="53">
        <f t="shared" si="17"/>
        <v>0</v>
      </c>
      <c r="R63" s="57">
        <f t="shared" si="18"/>
        <v>0</v>
      </c>
    </row>
    <row r="64" spans="2:22" ht="24.6" customHeight="1" thickBot="1" x14ac:dyDescent="0.25">
      <c r="B64" s="328"/>
      <c r="C64" s="232"/>
      <c r="D64" s="233"/>
      <c r="E64" s="233"/>
      <c r="F64" s="234"/>
      <c r="G64" s="339"/>
      <c r="H64" s="339"/>
      <c r="I64" s="336"/>
      <c r="J64" s="339"/>
      <c r="K64" s="193">
        <f>K58+K59</f>
        <v>0</v>
      </c>
      <c r="L64" s="30"/>
      <c r="M64" s="30"/>
      <c r="N64" s="50">
        <v>1</v>
      </c>
      <c r="O64" s="55">
        <f>K64*N64</f>
        <v>0</v>
      </c>
      <c r="P64" s="53">
        <f t="shared" si="16"/>
        <v>0</v>
      </c>
      <c r="Q64" s="53">
        <f t="shared" si="17"/>
        <v>0</v>
      </c>
      <c r="R64" s="56">
        <f>O64+P64+Q64</f>
        <v>0</v>
      </c>
    </row>
    <row r="65" spans="2:18" x14ac:dyDescent="0.2">
      <c r="B65" s="326">
        <v>9</v>
      </c>
      <c r="C65" s="99">
        <v>1.5</v>
      </c>
      <c r="D65" s="34">
        <f>D68+D69</f>
        <v>0</v>
      </c>
      <c r="E65" s="34">
        <f>E68+E69</f>
        <v>0</v>
      </c>
      <c r="F65" s="29">
        <f>D65-E65</f>
        <v>0</v>
      </c>
      <c r="G65" s="340"/>
      <c r="H65" s="340"/>
      <c r="I65" s="334">
        <v>1.5</v>
      </c>
      <c r="J65" s="34"/>
      <c r="K65" s="189"/>
      <c r="L65" s="189"/>
      <c r="M65" s="189"/>
      <c r="N65" s="113"/>
      <c r="O65" s="113"/>
      <c r="P65" s="113"/>
      <c r="Q65" s="113"/>
      <c r="R65" s="34">
        <f>SUM(R70:R75)</f>
        <v>0</v>
      </c>
    </row>
    <row r="66" spans="2:18" x14ac:dyDescent="0.2">
      <c r="B66" s="327"/>
      <c r="C66" s="102" t="s">
        <v>62</v>
      </c>
      <c r="D66" s="198"/>
      <c r="E66" s="199"/>
      <c r="F66" s="29">
        <f t="shared" ref="F66:F69" si="19">D66-E66</f>
        <v>0</v>
      </c>
      <c r="G66" s="338"/>
      <c r="H66" s="338"/>
      <c r="I66" s="335"/>
      <c r="J66" s="337"/>
      <c r="K66" s="111"/>
      <c r="L66" s="194"/>
      <c r="M66" s="111"/>
      <c r="N66" s="111"/>
      <c r="O66" s="111"/>
      <c r="P66" s="189"/>
      <c r="Q66" s="111"/>
      <c r="R66" s="189"/>
    </row>
    <row r="67" spans="2:18" x14ac:dyDescent="0.2">
      <c r="B67" s="327"/>
      <c r="C67" s="95" t="s">
        <v>63</v>
      </c>
      <c r="D67" s="49"/>
      <c r="E67" s="49"/>
      <c r="F67" s="29">
        <f t="shared" si="19"/>
        <v>0</v>
      </c>
      <c r="G67" s="338"/>
      <c r="H67" s="338"/>
      <c r="I67" s="335"/>
      <c r="J67" s="338"/>
      <c r="K67" s="111"/>
      <c r="L67" s="111"/>
      <c r="M67" s="111"/>
      <c r="N67" s="111"/>
      <c r="O67" s="115"/>
      <c r="P67" s="115"/>
      <c r="Q67" s="115"/>
      <c r="R67" s="115"/>
    </row>
    <row r="68" spans="2:18" x14ac:dyDescent="0.2">
      <c r="B68" s="327"/>
      <c r="C68" s="105" t="s">
        <v>59</v>
      </c>
      <c r="D68" s="29"/>
      <c r="E68" s="29"/>
      <c r="F68" s="29">
        <f t="shared" si="19"/>
        <v>0</v>
      </c>
      <c r="G68" s="338"/>
      <c r="H68" s="338"/>
      <c r="I68" s="335"/>
      <c r="J68" s="338"/>
      <c r="K68" s="29"/>
      <c r="L68" s="111"/>
      <c r="M68" s="197"/>
      <c r="N68" s="111"/>
      <c r="O68" s="115"/>
      <c r="P68" s="115"/>
      <c r="Q68" s="115"/>
      <c r="R68" s="115"/>
    </row>
    <row r="69" spans="2:18" x14ac:dyDescent="0.2">
      <c r="B69" s="327"/>
      <c r="C69" s="105" t="s">
        <v>60</v>
      </c>
      <c r="D69" s="29"/>
      <c r="E69" s="29"/>
      <c r="F69" s="29">
        <f t="shared" si="19"/>
        <v>0</v>
      </c>
      <c r="G69" s="338"/>
      <c r="H69" s="338"/>
      <c r="I69" s="335"/>
      <c r="J69" s="338"/>
      <c r="K69" s="29"/>
      <c r="L69" s="111"/>
      <c r="M69" s="197"/>
      <c r="N69" s="189"/>
      <c r="O69" s="243"/>
      <c r="P69" s="115"/>
      <c r="Q69" s="243"/>
      <c r="R69" s="115"/>
    </row>
    <row r="70" spans="2:18" x14ac:dyDescent="0.2">
      <c r="B70" s="327"/>
      <c r="C70" s="230"/>
      <c r="D70" s="209"/>
      <c r="E70" s="209"/>
      <c r="F70" s="231"/>
      <c r="G70" s="338"/>
      <c r="H70" s="338"/>
      <c r="I70" s="335"/>
      <c r="J70" s="338"/>
      <c r="K70" s="111"/>
      <c r="L70" s="199"/>
      <c r="M70" s="35"/>
      <c r="N70" s="101">
        <v>0</v>
      </c>
      <c r="O70" s="203"/>
      <c r="P70" s="53">
        <f t="shared" ref="P70:P75" si="20">N70*L70</f>
        <v>0</v>
      </c>
      <c r="Q70" s="53">
        <f t="shared" ref="Q70:Q75" si="21">M70*N70</f>
        <v>0</v>
      </c>
      <c r="R70" s="57">
        <f>P70+Q70</f>
        <v>0</v>
      </c>
    </row>
    <row r="71" spans="2:18" x14ac:dyDescent="0.2">
      <c r="B71" s="327"/>
      <c r="C71" s="230"/>
      <c r="D71" s="209"/>
      <c r="E71" s="209"/>
      <c r="F71" s="231"/>
      <c r="G71" s="338"/>
      <c r="H71" s="338"/>
      <c r="I71" s="335"/>
      <c r="J71" s="338"/>
      <c r="K71" s="197"/>
      <c r="L71" s="198"/>
      <c r="M71" s="199"/>
      <c r="N71" s="101">
        <v>0.1</v>
      </c>
      <c r="O71" s="203"/>
      <c r="P71" s="53">
        <f t="shared" si="20"/>
        <v>0</v>
      </c>
      <c r="Q71" s="53">
        <f t="shared" si="21"/>
        <v>0</v>
      </c>
      <c r="R71" s="57">
        <f t="shared" ref="R71:R74" si="22">P71+Q71</f>
        <v>0</v>
      </c>
    </row>
    <row r="72" spans="2:18" x14ac:dyDescent="0.2">
      <c r="B72" s="327"/>
      <c r="C72" s="230"/>
      <c r="D72" s="209"/>
      <c r="E72" s="209"/>
      <c r="F72" s="231"/>
      <c r="G72" s="338"/>
      <c r="H72" s="338"/>
      <c r="I72" s="335"/>
      <c r="J72" s="338"/>
      <c r="K72" s="189"/>
      <c r="L72" s="29"/>
      <c r="M72" s="29"/>
      <c r="N72" s="101">
        <v>0.2</v>
      </c>
      <c r="O72" s="203"/>
      <c r="P72" s="53">
        <f t="shared" si="20"/>
        <v>0</v>
      </c>
      <c r="Q72" s="53">
        <f t="shared" si="21"/>
        <v>0</v>
      </c>
      <c r="R72" s="57">
        <f t="shared" si="22"/>
        <v>0</v>
      </c>
    </row>
    <row r="73" spans="2:18" x14ac:dyDescent="0.2">
      <c r="B73" s="327"/>
      <c r="C73" s="230"/>
      <c r="D73" s="209"/>
      <c r="E73" s="209"/>
      <c r="F73" s="231"/>
      <c r="G73" s="338"/>
      <c r="H73" s="338"/>
      <c r="I73" s="335"/>
      <c r="J73" s="338"/>
      <c r="K73" s="111"/>
      <c r="L73" s="199"/>
      <c r="M73" s="29"/>
      <c r="N73" s="37">
        <v>0.5</v>
      </c>
      <c r="O73" s="202"/>
      <c r="P73" s="53">
        <f t="shared" si="20"/>
        <v>0</v>
      </c>
      <c r="Q73" s="53">
        <f t="shared" si="21"/>
        <v>0</v>
      </c>
      <c r="R73" s="57">
        <f t="shared" si="22"/>
        <v>0</v>
      </c>
    </row>
    <row r="74" spans="2:18" x14ac:dyDescent="0.2">
      <c r="B74" s="327"/>
      <c r="C74" s="230"/>
      <c r="D74" s="209"/>
      <c r="E74" s="209"/>
      <c r="F74" s="231"/>
      <c r="G74" s="338"/>
      <c r="H74" s="338"/>
      <c r="I74" s="335"/>
      <c r="J74" s="338"/>
      <c r="K74" s="111"/>
      <c r="L74" s="198"/>
      <c r="M74" s="29"/>
      <c r="N74" s="37">
        <v>1</v>
      </c>
      <c r="O74" s="227"/>
      <c r="P74" s="53">
        <f t="shared" si="20"/>
        <v>0</v>
      </c>
      <c r="Q74" s="53">
        <f t="shared" si="21"/>
        <v>0</v>
      </c>
      <c r="R74" s="57">
        <f t="shared" si="22"/>
        <v>0</v>
      </c>
    </row>
    <row r="75" spans="2:18" ht="15" thickBot="1" x14ac:dyDescent="0.25">
      <c r="B75" s="328"/>
      <c r="C75" s="232"/>
      <c r="D75" s="233"/>
      <c r="E75" s="233"/>
      <c r="F75" s="234"/>
      <c r="G75" s="339"/>
      <c r="H75" s="339"/>
      <c r="I75" s="336"/>
      <c r="J75" s="339"/>
      <c r="K75" s="193">
        <f>K68+K69</f>
        <v>0</v>
      </c>
      <c r="L75" s="30"/>
      <c r="M75" s="30"/>
      <c r="N75" s="200">
        <v>1.5</v>
      </c>
      <c r="O75" s="55">
        <f>K75*N75</f>
        <v>0</v>
      </c>
      <c r="P75" s="53">
        <f t="shared" si="20"/>
        <v>0</v>
      </c>
      <c r="Q75" s="53">
        <f t="shared" si="21"/>
        <v>0</v>
      </c>
      <c r="R75" s="56">
        <f>O75+P75+Q75</f>
        <v>0</v>
      </c>
    </row>
    <row r="76" spans="2:18" ht="15.75" thickBot="1" x14ac:dyDescent="0.3">
      <c r="B76" s="43" t="s">
        <v>64</v>
      </c>
      <c r="C76" s="331" t="s">
        <v>149</v>
      </c>
      <c r="D76" s="332"/>
      <c r="E76" s="332"/>
      <c r="F76" s="332"/>
      <c r="G76" s="332"/>
      <c r="H76" s="332"/>
      <c r="I76" s="333"/>
      <c r="J76" s="40">
        <f>J18+J23+J30+J38+J46+J55+J65</f>
        <v>0</v>
      </c>
      <c r="K76" s="40">
        <f>K18+K29+K37+K45+K54+K64+K75</f>
        <v>0</v>
      </c>
      <c r="L76" s="24">
        <f>L27+L28+L29+L34+L35+L36+L37+L42+L43+L44+L45+L50+L51+L52+L53+L54+L60+L61+L62+L63+L64+L70+L71+L72+L73+L74+L75</f>
        <v>0</v>
      </c>
      <c r="M76" s="24">
        <f>M27+M28+M29+M34+M35+M36+M37+M42+M43+M44+M45+M50+M51+M52+M53+M54+M60+M61+M62+M63+M64+M70+M71+M72+M73+M74+M75</f>
        <v>0</v>
      </c>
      <c r="N76" s="42"/>
      <c r="O76" s="24">
        <f>O18+O29+O37+O45+O54+O64+O75</f>
        <v>0</v>
      </c>
      <c r="P76" s="24">
        <f>P27+P28+P29+P34+P35+P36+P37+P42+P43+P44+P45+P50+P51+P52+P53+P54+P60+P61+P62+P63+P64+P70+P71+P72+P73+P74+P75</f>
        <v>0</v>
      </c>
      <c r="Q76" s="24">
        <f>Q27+Q28+Q29+Q34+Q35+Q36+Q37+Q42+Q43+Q44+Q45+Q50+Q51+Q52+Q53+Q54+Q60+Q61+Q62+Q63+Q64+Q70+Q71+Q72+Q73+Q74+Q75</f>
        <v>0</v>
      </c>
      <c r="R76" s="41">
        <f>R18+R23+R30+R38+R46+R55+R65</f>
        <v>0</v>
      </c>
    </row>
    <row r="77" spans="2:18" x14ac:dyDescent="0.2">
      <c r="B77" s="9"/>
      <c r="C77" s="10"/>
      <c r="D77" s="11"/>
      <c r="E77" s="9"/>
      <c r="F77" s="9"/>
      <c r="G77" s="9"/>
      <c r="H77" s="9"/>
      <c r="I77" s="9"/>
      <c r="J77" s="9"/>
      <c r="K77" s="12"/>
      <c r="L77" s="9"/>
      <c r="M77" s="9"/>
      <c r="N77" s="9"/>
      <c r="O77" s="9"/>
      <c r="P77" s="9"/>
      <c r="Q77" s="9"/>
      <c r="R77" s="9"/>
    </row>
    <row r="78" spans="2:18" x14ac:dyDescent="0.2">
      <c r="B78" s="13"/>
      <c r="C78" s="14" t="s">
        <v>66</v>
      </c>
      <c r="D78" s="13"/>
      <c r="E78" s="13"/>
      <c r="F78" s="13"/>
      <c r="G78" s="13"/>
      <c r="H78" s="13"/>
      <c r="I78" s="13"/>
      <c r="J78" s="13"/>
      <c r="K78" s="15"/>
      <c r="L78" s="13"/>
      <c r="M78" s="13"/>
      <c r="N78" s="13"/>
      <c r="O78" s="13"/>
      <c r="P78" s="13"/>
      <c r="Q78" s="13"/>
      <c r="R78" s="13"/>
    </row>
    <row r="79" spans="2:18" x14ac:dyDescent="0.2">
      <c r="B79" s="13"/>
      <c r="C79" s="330" t="s">
        <v>67</v>
      </c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</row>
    <row r="80" spans="2:18" x14ac:dyDescent="0.2">
      <c r="B80" s="13"/>
      <c r="C80" s="376" t="s">
        <v>68</v>
      </c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  <row r="81" spans="2:18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5"/>
      <c r="L81" s="13"/>
      <c r="M81" s="13"/>
      <c r="N81" s="13"/>
      <c r="O81" s="13"/>
      <c r="P81" s="13"/>
      <c r="Q81" s="13"/>
      <c r="R81" s="13"/>
    </row>
    <row r="82" spans="2:18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5"/>
      <c r="L82" s="13"/>
      <c r="M82" s="13"/>
      <c r="N82" s="13"/>
      <c r="O82" s="13"/>
      <c r="P82" s="13"/>
      <c r="Q82" s="13"/>
      <c r="R82" s="13"/>
    </row>
    <row r="83" spans="2:18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5"/>
      <c r="L83" s="13"/>
      <c r="M83" s="13"/>
      <c r="N83" s="13"/>
      <c r="O83" s="13"/>
      <c r="P83" s="13"/>
      <c r="Q83" s="13"/>
      <c r="R83" s="13"/>
    </row>
    <row r="84" spans="2:18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5"/>
      <c r="L84" s="13"/>
      <c r="M84" s="13"/>
      <c r="N84" s="13"/>
      <c r="O84" s="13"/>
      <c r="P84" s="13"/>
      <c r="Q84" s="13"/>
      <c r="R84" s="13"/>
    </row>
    <row r="85" spans="2:18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5"/>
      <c r="L85" s="13"/>
      <c r="M85" s="13"/>
      <c r="N85" s="13"/>
      <c r="O85" s="13"/>
      <c r="P85" s="13"/>
      <c r="Q85" s="13"/>
      <c r="R85" s="13"/>
    </row>
    <row r="86" spans="2:18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5"/>
      <c r="L86" s="13"/>
      <c r="M86" s="13"/>
      <c r="N86" s="13"/>
      <c r="O86" s="13"/>
      <c r="P86" s="13"/>
      <c r="Q86" s="13"/>
      <c r="R86" s="13"/>
    </row>
    <row r="87" spans="2:18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5"/>
      <c r="L87" s="13"/>
      <c r="M87" s="13"/>
      <c r="N87" s="13"/>
      <c r="O87" s="13"/>
      <c r="P87" s="13"/>
      <c r="Q87" s="13"/>
      <c r="R87" s="13"/>
    </row>
    <row r="88" spans="2:18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5"/>
      <c r="L88" s="13"/>
      <c r="M88" s="13"/>
      <c r="N88" s="13"/>
      <c r="O88" s="13"/>
      <c r="P88" s="13"/>
      <c r="Q88" s="13"/>
      <c r="R88" s="13"/>
    </row>
    <row r="89" spans="2:18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5"/>
      <c r="L89" s="13"/>
      <c r="M89" s="13"/>
      <c r="N89" s="13"/>
      <c r="O89" s="13"/>
      <c r="P89" s="13"/>
      <c r="Q89" s="13"/>
      <c r="R89" s="13"/>
    </row>
    <row r="90" spans="2:18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5"/>
      <c r="L90" s="13"/>
      <c r="M90" s="13"/>
      <c r="N90" s="13"/>
      <c r="O90" s="13"/>
      <c r="P90" s="13"/>
      <c r="Q90" s="13"/>
      <c r="R90" s="13"/>
    </row>
    <row r="91" spans="2:18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5"/>
      <c r="L91" s="13"/>
      <c r="M91" s="13"/>
      <c r="N91" s="13"/>
      <c r="O91" s="13"/>
      <c r="P91" s="13"/>
      <c r="Q91" s="13"/>
      <c r="R91" s="13"/>
    </row>
    <row r="92" spans="2:18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5"/>
      <c r="L92" s="13"/>
      <c r="M92" s="13"/>
      <c r="N92" s="13"/>
      <c r="O92" s="13"/>
      <c r="P92" s="13"/>
      <c r="Q92" s="13"/>
      <c r="R92" s="13"/>
    </row>
    <row r="93" spans="2:18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5"/>
      <c r="L93" s="13"/>
      <c r="M93" s="13"/>
      <c r="N93" s="13"/>
      <c r="O93" s="13"/>
      <c r="P93" s="13"/>
      <c r="Q93" s="13"/>
      <c r="R93" s="13"/>
    </row>
    <row r="94" spans="2:18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5"/>
      <c r="L94" s="13"/>
      <c r="M94" s="13"/>
      <c r="N94" s="13"/>
      <c r="O94" s="13"/>
      <c r="P94" s="13"/>
      <c r="Q94" s="13"/>
      <c r="R94" s="13"/>
    </row>
    <row r="95" spans="2:18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5"/>
      <c r="L95" s="13"/>
      <c r="M95" s="13"/>
      <c r="N95" s="13"/>
      <c r="O95" s="13"/>
      <c r="P95" s="13"/>
      <c r="Q95" s="13"/>
      <c r="R95" s="13"/>
    </row>
    <row r="96" spans="2:18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5"/>
      <c r="L96" s="13"/>
      <c r="M96" s="13"/>
      <c r="N96" s="13"/>
      <c r="O96" s="13"/>
      <c r="P96" s="13"/>
      <c r="Q96" s="13"/>
      <c r="R96" s="13"/>
    </row>
    <row r="97" spans="2:18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5"/>
      <c r="L97" s="13"/>
      <c r="M97" s="13"/>
      <c r="N97" s="13"/>
      <c r="O97" s="13"/>
      <c r="P97" s="13"/>
      <c r="Q97" s="13"/>
      <c r="R97" s="13"/>
    </row>
    <row r="98" spans="2:18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5"/>
      <c r="L98" s="13"/>
      <c r="M98" s="13"/>
      <c r="N98" s="13"/>
      <c r="O98" s="13"/>
      <c r="P98" s="13"/>
      <c r="Q98" s="13"/>
      <c r="R98" s="13"/>
    </row>
  </sheetData>
  <customSheetViews>
    <customSheetView guid="{3C706205-6018-4044-BBE4-FDD57464BCA8}" scale="90" fitToPage="1" state="hidden" topLeftCell="B1">
      <selection activeCell="B1" sqref="B1:C1"/>
      <pageMargins left="0.35433070866141736" right="0.19685039370078741" top="0.39370078740157483" bottom="0.23622047244094491" header="0.15748031496062992" footer="0.15748031496062992"/>
      <printOptions horizontalCentered="1"/>
      <pageSetup paperSize="9" scale="39" orientation="landscape" horizontalDpi="4294967292" r:id="rId1"/>
      <headerFooter alignWithMargins="0">
        <oddHeader>&amp;L&amp;"Tahoma,Regular"&amp;10Банка/Штедилница_________________________&amp;R&amp;"Tahoma,Regular"&amp;10Образец АПКР-ПДО</oddHeader>
      </headerFooter>
    </customSheetView>
    <customSheetView guid="{A6DB0F7F-8F28-4753-AA02-41AEBC54A2C5}" scale="90" fitToPage="1" state="hidden" topLeftCell="B1">
      <selection activeCell="B1" sqref="B1:C1"/>
      <pageMargins left="0.35433070866141736" right="0.19685039370078741" top="0.39370078740157483" bottom="0.23622047244094491" header="0.15748031496062992" footer="0.15748031496062992"/>
      <printOptions horizontalCentered="1"/>
      <pageSetup paperSize="9" scale="39" orientation="landscape" horizontalDpi="4294967292" r:id="rId2"/>
      <headerFooter alignWithMargins="0">
        <oddHeader>&amp;L&amp;"Tahoma,Regular"&amp;10Банка/Штедилница_________________________&amp;R&amp;"Tahoma,Regular"&amp;10Образец АПКР-ПДО</oddHeader>
      </headerFooter>
    </customSheetView>
  </customSheetViews>
  <mergeCells count="64">
    <mergeCell ref="C76:I76"/>
    <mergeCell ref="C79:R79"/>
    <mergeCell ref="C80:R80"/>
    <mergeCell ref="J56:J64"/>
    <mergeCell ref="B65:B75"/>
    <mergeCell ref="G65:G75"/>
    <mergeCell ref="H65:H75"/>
    <mergeCell ref="I65:I75"/>
    <mergeCell ref="J66:J75"/>
    <mergeCell ref="B55:B64"/>
    <mergeCell ref="G55:G64"/>
    <mergeCell ref="H55:H64"/>
    <mergeCell ref="I55:I64"/>
    <mergeCell ref="J31:J37"/>
    <mergeCell ref="B38:B45"/>
    <mergeCell ref="G38:G45"/>
    <mergeCell ref="H38:H45"/>
    <mergeCell ref="I38:I45"/>
    <mergeCell ref="J39:J45"/>
    <mergeCell ref="B30:B37"/>
    <mergeCell ref="G30:G37"/>
    <mergeCell ref="H30:H37"/>
    <mergeCell ref="I30:I37"/>
    <mergeCell ref="R19:R22"/>
    <mergeCell ref="B23:B29"/>
    <mergeCell ref="G23:G29"/>
    <mergeCell ref="H23:H29"/>
    <mergeCell ref="I23:I29"/>
    <mergeCell ref="J24:J29"/>
    <mergeCell ref="L18:L22"/>
    <mergeCell ref="M18:M22"/>
    <mergeCell ref="N18:N22"/>
    <mergeCell ref="P18:P22"/>
    <mergeCell ref="Q18:Q22"/>
    <mergeCell ref="B18:B22"/>
    <mergeCell ref="G18:G22"/>
    <mergeCell ref="H18:H22"/>
    <mergeCell ref="I18:I22"/>
    <mergeCell ref="B46:B54"/>
    <mergeCell ref="G46:G54"/>
    <mergeCell ref="H46:H54"/>
    <mergeCell ref="I46:I54"/>
    <mergeCell ref="J47:J54"/>
    <mergeCell ref="I7:I8"/>
    <mergeCell ref="J7:J8"/>
    <mergeCell ref="K7:K8"/>
    <mergeCell ref="G10:G12"/>
    <mergeCell ref="H10:H11"/>
    <mergeCell ref="E7:E8"/>
    <mergeCell ref="F7:F8"/>
    <mergeCell ref="G7:G8"/>
    <mergeCell ref="B1:C1"/>
    <mergeCell ref="B2:R2"/>
    <mergeCell ref="B3:R3"/>
    <mergeCell ref="B4:R4"/>
    <mergeCell ref="B5:R5"/>
    <mergeCell ref="E6:R6"/>
    <mergeCell ref="O7:R7"/>
    <mergeCell ref="L7:M7"/>
    <mergeCell ref="N7:N8"/>
    <mergeCell ref="B7:B8"/>
    <mergeCell ref="C7:C8"/>
    <mergeCell ref="D7:D8"/>
    <mergeCell ref="H7:H8"/>
  </mergeCells>
  <printOptions horizontalCentered="1"/>
  <pageMargins left="0.35433070866141736" right="0.19685039370078741" top="0.39370078740157483" bottom="0.23622047244094491" header="0.15748031496062992" footer="0.15748031496062992"/>
  <pageSetup paperSize="9" scale="39" orientation="landscape" horizontalDpi="4294967292" r:id="rId3"/>
  <headerFooter alignWithMargins="0">
    <oddHeader>&amp;L&amp;"Tahoma,Regular"&amp;10Банка/Штедилница_________________________&amp;R&amp;"Tahoma,Regular"&amp;10Образец АПКР-ПДО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0414__x043e__x043d__x0435__x0441__x0438__x0442__x0435__x043b_ xmlns="c99b038f-bb25-43e3-85b8-51c3d75a1fc8" xsi:nil="true"/>
    <_x0414__x0438__x0440__x0435__x043a__x0446__x0438__x0458__x0430__x0020__x0434__x043e__x043d__x0435__x0441__x0438__x0442__x0435__x043b_ xmlns="c99b038f-bb25-43e3-85b8-51c3d75a1fc8">Дирекција за ФБ</_x0414__x0438__x0440__x0435__x043a__x0446__x0438__x0458__x0430__x0020__x0434__x043e__x043d__x0435__x0441__x0438__x0442__x0435__x043b_>
    <_x0414__x0430__x0442__x0443__x043c__x0020__x043d__x0430__x0020__x0434__x043e__x043d__x0435__x0441__x0443__x0432__x0430__x045a__x0435_ xmlns="c99b038f-bb25-43e3-85b8-51c3d75a1fc8" xsi:nil="true"/>
    <_x0421__x043b__x0443__x0436__x0431__x0435__x043d__x0020__x0432__x0435__x0441__x043d__x0438__x043a__x0020__x043d__x0430__x0020__x0420__x0435__x043f__x0443__x0431__x043b__x0438__x043a__x0430__x0020__x041c__x0430__x043a__x0435__x0434__x043e__x043d__x0438__x0458__x0430_ xmlns="c99b038f-bb25-43e3-85b8-51c3d75a1fc8" xsi:nil="true"/>
    <_x0420__x0435__x0434__x043e__x0441__x043b__x0435__x0434_ xmlns="c99b038f-bb25-43e3-85b8-51c3d75a1fc8">13</_x0420__x0435__x0434__x043e__x0441__x043b__x0435__x0434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75D44BF6E19204F91E90165E97B79F2" ma:contentTypeVersion="6" ma:contentTypeDescription="Креирај нов документ." ma:contentTypeScope="" ma:versionID="e75cc2dd2aac533dbb0d5845f6b72044">
  <xsd:schema xmlns:xsd="http://www.w3.org/2001/XMLSchema" xmlns:xs="http://www.w3.org/2001/XMLSchema" xmlns:p="http://schemas.microsoft.com/office/2006/metadata/properties" xmlns:ns2="c99b038f-bb25-43e3-85b8-51c3d75a1fc8" targetNamespace="http://schemas.microsoft.com/office/2006/metadata/properties" ma:root="true" ma:fieldsID="bd1c6c0b4c86234ed79b673c6ffe47b0" ns2:_="">
    <xsd:import namespace="c99b038f-bb25-43e3-85b8-51c3d75a1fc8"/>
    <xsd:element name="properties">
      <xsd:complexType>
        <xsd:sequence>
          <xsd:element name="documentManagement">
            <xsd:complexType>
              <xsd:all>
                <xsd:element ref="ns2:_x0414__x0430__x0442__x0443__x043c__x0020__x043d__x0430__x0020__x0434__x043e__x043d__x0435__x0441__x0443__x0432__x0430__x045a__x0435_" minOccurs="0"/>
                <xsd:element ref="ns2:_x0414__x0438__x0440__x0435__x043a__x0446__x0438__x0458__x0430__x0020__x0434__x043e__x043d__x0435__x0441__x0438__x0442__x0435__x043b_" minOccurs="0"/>
                <xsd:element ref="ns2:_x0414__x043e__x043d__x0435__x0441__x0438__x0442__x0435__x043b_" minOccurs="0"/>
                <xsd:element ref="ns2:_x0421__x043b__x0443__x0436__x0431__x0435__x043d__x0020__x0432__x0435__x0441__x043d__x0438__x043a__x0020__x043d__x0430__x0020__x0420__x0435__x043f__x0443__x0431__x043b__x0438__x043a__x0430__x0020__x041c__x0430__x043a__x0435__x0434__x043e__x043d__x0438__x0458__x0430_" minOccurs="0"/>
                <xsd:element ref="ns2:_x0420__x0435__x0434__x043e__x0441__x043b__x0435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b038f-bb25-43e3-85b8-51c3d75a1fc8" elementFormDefault="qualified">
    <xsd:import namespace="http://schemas.microsoft.com/office/2006/documentManagement/types"/>
    <xsd:import namespace="http://schemas.microsoft.com/office/infopath/2007/PartnerControls"/>
    <xsd:element name="_x0414__x0430__x0442__x0443__x043c__x0020__x043d__x0430__x0020__x0434__x043e__x043d__x0435__x0441__x0443__x0432__x0430__x045a__x0435_" ma:index="8" nillable="true" ma:displayName="Датум на донесување" ma:internalName="_x0414__x0430__x0442__x0443__x043c__x0020__x043d__x0430__x0020__x0434__x043e__x043d__x0435__x0441__x0443__x0432__x0430__x045a__x0435_">
      <xsd:simpleType>
        <xsd:restriction base="dms:Text">
          <xsd:maxLength value="255"/>
        </xsd:restriction>
      </xsd:simpleType>
    </xsd:element>
    <xsd:element name="_x0414__x0438__x0440__x0435__x043a__x0446__x0438__x0458__x0430__x0020__x0434__x043e__x043d__x0435__x0441__x0438__x0442__x0435__x043b_" ma:index="9" nillable="true" ma:displayName="Дирекција изготвувач" ma:format="Dropdown" ma:internalName="_x0414__x0438__x0440__x0435__x043a__x0446__x0438__x0458__x0430__x0020__x0434__x043e__x043d__x0435__x0441__x0438__x0442__x0435__x043b_">
      <xsd:simpleType>
        <xsd:union memberTypes="dms:Text">
          <xsd:simpleType>
            <xsd:restriction base="dms:Choice">
              <xsd:enumeration value="Кабинет на гувернерот"/>
              <xsd:enumeration value="Дирекција за ВР"/>
              <xsd:enumeration value="Дирекција за ФБ"/>
              <xsd:enumeration value="Дирекција за ВСЛ"/>
              <xsd:enumeration value="Дирекција за ТС"/>
              <xsd:enumeration value="Дирекција за ИС"/>
              <xsd:enumeration value="Дирекција за СТ"/>
              <xsd:enumeration value="Дирекција за ЦД"/>
              <xsd:enumeration value="Дирекција за ПС"/>
              <xsd:enumeration value="Дирекција за ФС"/>
              <xsd:enumeration value="Дирекција за ТР"/>
              <xsd:enumeration value="Дирекција за ИТ"/>
              <xsd:enumeration value="Дирекција за ИН"/>
              <xsd:enumeration value="Дирекција за ПК"/>
              <xsd:enumeration value="Дирекција за АТ"/>
            </xsd:restriction>
          </xsd:simpleType>
        </xsd:union>
      </xsd:simpleType>
    </xsd:element>
    <xsd:element name="_x0414__x043e__x043d__x0435__x0441__x0438__x0442__x0435__x043b_" ma:index="10" nillable="true" ma:displayName="Донесител" ma:format="Dropdown" ma:internalName="_x0414__x043e__x043d__x0435__x0441__x0438__x0442__x0435__x043b_">
      <xsd:simpleType>
        <xsd:union memberTypes="dms:Text">
          <xsd:simpleType>
            <xsd:restriction base="dms:Choice">
              <xsd:enumeration value="Советот на Народната банка"/>
              <xsd:enumeration value="Гувернерот на Народната банка"/>
              <xsd:enumeration value="Собрание на Република Македонија"/>
            </xsd:restriction>
          </xsd:simpleType>
        </xsd:union>
      </xsd:simpleType>
    </xsd:element>
    <xsd:element name="_x0421__x043b__x0443__x0436__x0431__x0435__x043d__x0020__x0432__x0435__x0441__x043d__x0438__x043a__x0020__x043d__x0430__x0020__x0420__x0435__x043f__x0443__x0431__x043b__x0438__x043a__x0430__x0020__x041c__x0430__x043a__x0435__x0434__x043e__x043d__x0438__x0458__x0430_" ma:index="11" nillable="true" ma:displayName="Службен весник на Република Македонија" ma:internalName="_x0421__x043b__x0443__x0436__x0431__x0435__x043d__x0020__x0432__x0435__x0441__x043d__x0438__x043a__x0020__x043d__x0430__x0020__x0420__x0435__x043f__x0443__x0431__x043b__x0438__x043a__x0430__x0020__x041c__x0430__x043a__x0435__x0434__x043e__x043d__x0438__x0458__x0430_">
      <xsd:simpleType>
        <xsd:restriction base="dms:Text">
          <xsd:maxLength value="255"/>
        </xsd:restriction>
      </xsd:simpleType>
    </xsd:element>
    <xsd:element name="_x0420__x0435__x0434__x043e__x0441__x043b__x0435__x0434_" ma:index="12" nillable="true" ma:displayName="Редослед" ma:internalName="_x0420__x0435__x0434__x043e__x0441__x043b__x0435__x0434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ржин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6DBC5-1D60-41F8-8C15-8086E1496004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c99b038f-bb25-43e3-85b8-51c3d75a1fc8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B785BF2-E7F4-4FF4-B505-8114CE040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b038f-bb25-43e3-85b8-51c3d75a1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108B0-CDCF-49A8-9274-8E85400A92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АПКР-ЦВ и ЦБ</vt:lpstr>
      <vt:lpstr>АПКР-ЛСРВ</vt:lpstr>
      <vt:lpstr>АПКР-ЈИ</vt:lpstr>
      <vt:lpstr>АПКР-МРБ и МО</vt:lpstr>
      <vt:lpstr>АПКР-Б</vt:lpstr>
      <vt:lpstr>АПКР-ДТД</vt:lpstr>
      <vt:lpstr>АПКР-ПМК</vt:lpstr>
      <vt:lpstr>АПКР-ПСО</vt:lpstr>
      <vt:lpstr>АПКР-ПДО</vt:lpstr>
      <vt:lpstr>АПКР-УИФ</vt:lpstr>
      <vt:lpstr>АПКР-ОП</vt:lpstr>
      <vt:lpstr>АПКР-Вонбилансно</vt:lpstr>
      <vt:lpstr>АПКР-Вкупно</vt:lpstr>
      <vt:lpstr>АК</vt:lpstr>
    </vt:vector>
  </TitlesOfParts>
  <Company>NBRM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Frosina Celeska</dc:creator>
  <cp:lastModifiedBy>Blagica</cp:lastModifiedBy>
  <cp:lastPrinted>2020-01-14T10:34:43Z</cp:lastPrinted>
  <dcterms:created xsi:type="dcterms:W3CDTF">2007-08-07T10:45:22Z</dcterms:created>
  <dcterms:modified xsi:type="dcterms:W3CDTF">2020-01-27T11:00:51Z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0x010100A75D44BF6E19204F91E90165E97B79F2</vt:lpwstr>
  </property>
</Properties>
</file>